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Новая папка (3)\"/>
    </mc:Choice>
  </mc:AlternateContent>
  <xr:revisionPtr revIDLastSave="0" documentId="13_ncr:1_{389CF8A6-2B23-4335-BF28-787ECC43162C}" xr6:coauthVersionLast="47" xr6:coauthVersionMax="47" xr10:uidLastSave="{00000000-0000-0000-0000-000000000000}"/>
  <bookViews>
    <workbookView xWindow="1110" yWindow="360" windowWidth="26715" windowHeight="15240" tabRatio="771" xr2:uid="{00000000-000D-0000-FFFF-FFFF00000000}"/>
  </bookViews>
  <sheets>
    <sheet name="Паспорт МП" sheetId="1" r:id="rId1"/>
    <sheet name="Паспорт Процессн мер 1" sheetId="16" r:id="rId2"/>
    <sheet name="Паспорт Процессн мер 2" sheetId="17" r:id="rId3"/>
    <sheet name="Паспорт Процессн мер 3" sheetId="18" r:id="rId4"/>
    <sheet name="Расчет Показателя 1.1" sheetId="2" state="hidden" r:id="rId5"/>
  </sheets>
  <definedNames>
    <definedName name="_xlnm.Print_Area" localSheetId="0">'Паспорт МП'!$A$1:$I$35</definedName>
    <definedName name="_xlnm.Print_Area" localSheetId="1">'Паспорт Процессн мер 1'!$A$1:$I$58</definedName>
    <definedName name="_xlnm.Print_Area" localSheetId="3">'Паспорт Процессн мер 3'!$A$1:$J$41</definedName>
    <definedName name="_xlnm.Print_Area" localSheetId="4">'Расчет Показателя 1.1'!$A$1:$I$40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8" l="1"/>
  <c r="H29" i="18"/>
  <c r="F29" i="18"/>
  <c r="I29" i="18" s="1"/>
  <c r="I36" i="18"/>
  <c r="I35" i="18"/>
  <c r="I31" i="18"/>
  <c r="I32" i="18"/>
  <c r="I30" i="18"/>
  <c r="F37" i="16" l="1"/>
  <c r="I51" i="16" l="1"/>
  <c r="I50" i="16"/>
  <c r="I42" i="16"/>
  <c r="I34" i="18" l="1"/>
  <c r="I33" i="18"/>
  <c r="I22" i="17"/>
  <c r="G21" i="17"/>
  <c r="H21" i="17"/>
  <c r="F21" i="17"/>
  <c r="I49" i="16"/>
  <c r="I48" i="16"/>
  <c r="I47" i="16"/>
  <c r="I46" i="16"/>
  <c r="I45" i="16"/>
  <c r="I44" i="16"/>
  <c r="I43" i="16"/>
  <c r="I41" i="16"/>
  <c r="I40" i="16"/>
  <c r="I39" i="16"/>
  <c r="I38" i="16"/>
  <c r="G5" i="2" l="1"/>
  <c r="E5" i="2" l="1"/>
  <c r="C5" i="2"/>
  <c r="C7" i="2" l="1"/>
  <c r="C6" i="2"/>
  <c r="C8" i="2" l="1"/>
  <c r="C3" i="2" s="1"/>
  <c r="G7" i="2"/>
  <c r="F7" i="2"/>
  <c r="E7" i="2"/>
  <c r="G6" i="2"/>
  <c r="F6" i="2"/>
  <c r="E6" i="2"/>
  <c r="F5" i="2"/>
  <c r="F8" i="2" l="1"/>
  <c r="F3" i="2" s="1"/>
  <c r="E8" i="2"/>
  <c r="E3" i="2" s="1"/>
  <c r="G8" i="2"/>
  <c r="G3" i="2" s="1"/>
  <c r="G37" i="16" l="1"/>
  <c r="H30" i="1" l="1"/>
  <c r="G30" i="1"/>
  <c r="I37" i="18"/>
  <c r="F30" i="1"/>
  <c r="I23" i="17"/>
  <c r="G29" i="1"/>
  <c r="H29" i="1"/>
  <c r="F29" i="1"/>
  <c r="G28" i="1"/>
  <c r="I21" i="17" l="1"/>
  <c r="H37" i="16" l="1"/>
  <c r="F28" i="1"/>
  <c r="H28" i="1" l="1"/>
  <c r="I37" i="16"/>
  <c r="I30" i="1"/>
  <c r="I29" i="1"/>
  <c r="I28" i="1"/>
  <c r="H27" i="1" l="1"/>
  <c r="G27" i="1"/>
  <c r="F27" i="1"/>
  <c r="I27" i="1" l="1"/>
</calcChain>
</file>

<file path=xl/sharedStrings.xml><?xml version="1.0" encoding="utf-8"?>
<sst xmlns="http://schemas.openxmlformats.org/spreadsheetml/2006/main" count="382" uniqueCount="147">
  <si>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</si>
  <si>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</si>
  <si>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</si>
  <si>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</si>
  <si>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</si>
  <si>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</si>
  <si>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</si>
  <si>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</si>
  <si>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</si>
  <si>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</si>
  <si>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</si>
  <si>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</si>
  <si>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</si>
  <si>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</si>
  <si>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</si>
  <si>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</si>
  <si>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</si>
  <si>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</si>
  <si>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</si>
  <si>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</si>
  <si>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</si>
  <si>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</si>
  <si>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</si>
  <si>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</si>
  <si>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</si>
  <si>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</si>
  <si>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</si>
  <si>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>к Паспорту муниципальной программы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</si>
  <si>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</si>
  <si>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</si>
  <si>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</si>
  <si>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</si>
  <si>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</si>
  <si>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</si>
  <si>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</si>
  <si>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</si>
  <si>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</si>
  <si>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</si>
  <si>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</si>
  <si>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</si>
  <si>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</si>
  <si>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</si>
  <si>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«Социальная поддержка»</t>
  </si>
  <si>
    <t>1. Социальная поддержка отдельных категорий граждан</t>
  </si>
  <si>
    <t>3. Социальная поддержка семей с детьми</t>
  </si>
  <si>
    <t>2. Социальное обслуживание</t>
  </si>
  <si>
    <t>Доля граждан, получающих дополнительные меры социальной поддержки, в общей численности населения города Калининграда, процент</t>
  </si>
  <si>
    <t>Социальная поддержка отдельных категорий граждан</t>
  </si>
  <si>
    <t>Социальное обслуживание</t>
  </si>
  <si>
    <t>Социальная поддержка семей с детьми</t>
  </si>
  <si>
    <t>«Социальная поддержка отдельных категорий граждан»</t>
  </si>
  <si>
    <t>Обеспечение предоставления дополнительных мер социальной поддержки отдельных категорий граждан</t>
  </si>
  <si>
    <t>5.</t>
  </si>
  <si>
    <t>6.</t>
  </si>
  <si>
    <t>7.</t>
  </si>
  <si>
    <t>8.</t>
  </si>
  <si>
    <t>9.</t>
  </si>
  <si>
    <t>10.</t>
  </si>
  <si>
    <t>11.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</si>
  <si>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</si>
  <si>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</si>
  <si>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</si>
  <si>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Оказание экстренной материальной помощи</t>
  </si>
  <si>
    <t>Пособия семьям граждан, погибших при исполнении интернационального, воинского и служебного долга</t>
  </si>
  <si>
    <t>Пособия на погребение умершего ветерана ВОВ, несовершеннолетнего узника</t>
  </si>
  <si>
    <t>Предоставление мер социальной поддержки лицам, удостоенным звания «Почетный гражданин города Калининграда»</t>
  </si>
  <si>
    <t>«Социальное обслуживание»</t>
  </si>
  <si>
    <t>Обеспечение потребностей отдельных категорий граждан в социальном обслуживании</t>
  </si>
  <si>
    <t>Социальное обслуживание граждан</t>
  </si>
  <si>
    <t>«Социальная поддержка семей с детьми»</t>
  </si>
  <si>
    <t xml:space="preserve">Развитие механизмов социальной поддержки семей на муниципальном уровне
</t>
  </si>
  <si>
    <t>Организация и проведение мероприятий</t>
  </si>
  <si>
    <t>Обеспечение жильем молодых семей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</si>
  <si>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</si>
  <si>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Доплата к пенсии за муниципальную службу</t>
  </si>
  <si>
    <t xml:space="preserve">Выплата пенсии за выслугу лет </t>
  </si>
  <si>
    <t>Субсидии на перевозку льготных категорий населения (за исключением школьников)</t>
  </si>
  <si>
    <t>Предоставление льгот по баням</t>
  </si>
  <si>
    <t>Рента</t>
  </si>
  <si>
    <t>Субсидии за перевозку льготных категорий (школьники)</t>
  </si>
  <si>
    <t>Обеспечение бесплатным питанием отдельных категорий обучающихся в муниципальных общеобразовательных организациях</t>
  </si>
  <si>
    <t>Социальная поддержка по ремонту жилых помещений детей-сирот</t>
  </si>
  <si>
    <t>Доля пожилых граждан и инвалидов, получивших социальные услуги в муниципальных учреждениях социального обслуживания, в общем числе граждан, обратившихся за получением услуг в муниципальное учреждение социального обслуживания, процент</t>
  </si>
  <si>
    <t>Доля сервисов, способствующих повышению комфортности жизни маломобильных групп населения, в количестве таких сервисов, предусмотренных правовым актом Минстроя России, процент</t>
  </si>
  <si>
    <t>Приоритеты и цели муниципальной политики в сфере реализации муниципальной программы «Социальная поддержка» определены исходя из положений государственных программ Калининградской области «Социальная поддержка населения», «Жилье и городская среда»</t>
  </si>
  <si>
    <t>Комитет развития дорожно-транспортной инфраструктуры, комитет городского хозяйства и строительства</t>
  </si>
  <si>
    <t>Комитет по социальной политике, заместитель главы администрации, председатель комитета Силанов А.Н.</t>
  </si>
  <si>
    <t>Комитет по социальной политике, заместитель главы администрации, председатель комитета Силанов А.Н..</t>
  </si>
  <si>
    <t>МАУ СО «Комплексный центр социального обслуживания населения в городе Калининграде»</t>
  </si>
  <si>
    <t>Комитет по образованию, комитет развития дорожно-транспортной инфраструктуры</t>
  </si>
  <si>
    <t>Базовое значение  = 2023 год</t>
  </si>
  <si>
    <t>процесное  мероприятие 1</t>
  </si>
  <si>
    <t>процесное  мероприятие 2</t>
  </si>
  <si>
    <t>процесное  мероприятие 3</t>
  </si>
  <si>
    <t>Доля = Формула</t>
  </si>
  <si>
    <t>Источник данных о численности населения</t>
  </si>
  <si>
    <t xml:space="preserve">Прогноз откорректированный на 04.09.2024, прил 3 "Параметры ..", базовый </t>
  </si>
  <si>
    <t>Был расчет Доли в Годовом отчете за 2023 г = 27,8.  сейчас в расчет не вошли: Лето, Мг за землю, выплаты сиротам, Резервный фонд СВО, ФТИ, пандус Понамаревой</t>
  </si>
  <si>
    <r>
      <t xml:space="preserve">21134+ 1913+ 113266 = </t>
    </r>
    <r>
      <rPr>
        <sz val="8"/>
        <color rgb="FF0070C0"/>
        <rFont val="Times New Roman"/>
        <family val="1"/>
        <charset val="204"/>
      </rPr>
      <t>136313</t>
    </r>
    <r>
      <rPr>
        <sz val="8"/>
        <color theme="1"/>
        <rFont val="Times New Roman"/>
        <family val="2"/>
        <charset val="204"/>
      </rPr>
      <t>*100%/ 489735 =27,834</t>
    </r>
  </si>
  <si>
    <t>Численность населения г. Калининграда по полу и возрасту на 1.01.2015 -1.01.2023 (Калининградстат)</t>
  </si>
  <si>
    <t>Суммарное число граждан с несовершеннолетними детьми, обеспеченных мерами социальной поддержки, граждан отдельных категорий, обеспеченных дополнительными мерами социальной поддержки за счет средств бюджета городского округа «Город Калининград» и граждан отдельных категорий, которым предоставлены льготы за счет средств бюджета городского округа «Город Калининград»</t>
  </si>
  <si>
    <t>Общая численность населения городского округа «Город Калининград»</t>
  </si>
  <si>
    <t>Совершенствование условий, направленных на повышение качества жизни и уровня социальной защищенности жителей городского округа «Город Калининград», нуждающихся в социальной поддержке</t>
  </si>
  <si>
    <t>Социальная поддержка граждан, имеющих трех и более детей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</si>
  <si>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</si>
  <si>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12.</t>
  </si>
  <si>
    <t>структурного элемента муниципальной программы</t>
  </si>
  <si>
    <t>Приложение № 1</t>
  </si>
  <si>
    <t>Приложение № 2</t>
  </si>
  <si>
    <t>Приложение № 3</t>
  </si>
  <si>
    <t>количество поездок, единиц</t>
  </si>
  <si>
    <t>количество перевезенных граждан, человек</t>
  </si>
  <si>
    <t>количество получателей льгот, человек</t>
  </si>
  <si>
    <t>количество посещений, единиц</t>
  </si>
  <si>
    <t>Пособия на погребение умершего ветерана ВОВ, несовершеннолетнего узника, (количество получателей), человек</t>
  </si>
  <si>
    <t>Компенсационные выплаты на оплату коммунальных услуг ветеранам становления Калининградской области, (количество получателей), человек</t>
  </si>
  <si>
    <t>Материальная помощь участникам штурма Кенигсберга, (количество получателей), человек</t>
  </si>
  <si>
    <t>Материальная помощь в связи с празднованием дня Победы в Великой Отечественной войне, (количество получателей), человек</t>
  </si>
  <si>
    <t>Доплата к пенсии за муниципальную службу, (количество получателей), человек</t>
  </si>
  <si>
    <t>Выплата пенсии за выслугу лет, (количество получателей), человек</t>
  </si>
  <si>
    <t>Оказание экстренной материальной помощи, (количество получателей), человек</t>
  </si>
  <si>
    <t>Социальная поддержка по ремонту жилых помещений детей-сирот, (количество помещений), единиц</t>
  </si>
  <si>
    <t>Социальная поддержка граждан, имеющих трех и более детей, (количество получателей), человек</t>
  </si>
  <si>
    <t>Организация и проведение мероприятий, (количество участников), человек</t>
  </si>
  <si>
    <t>Обеспечение жильем молодых семей, (количество семей, получивших социальную выплату на приобретение (строительство) жилья), семей</t>
  </si>
  <si>
    <t>Обеспечение бесплатным питанием отдельных категорий обучающихся в муниципальных общеобразовательных организациях, (количество получателей), человек</t>
  </si>
  <si>
    <t>Социальное обслуживание граждан, (количество получателей социальных услуг), человек</t>
  </si>
  <si>
    <t>Компенсация муниципальным образовательным учреждениям части родительской платы за присмотр и уход за детьми малообеспеченных граждан, (количество воспитанников учреждения, родителям которых предоставляется мера социальной поддержки), человек</t>
  </si>
  <si>
    <t>Предоставление льгот по оплате услуг муниципальных бань</t>
  </si>
  <si>
    <t>Рента, (количество граждан, заключивших договоры пожизненного содержания с иждивением), человек</t>
  </si>
  <si>
    <t>Единовременная выплата в связи с 80-й годовщиной Победы в Великой Отечественной войне 1941-1945 годов</t>
  </si>
  <si>
    <t>Социальная поддержка для членов семей участников специальной военной операции</t>
  </si>
  <si>
    <t>13.</t>
  </si>
  <si>
    <t>14.</t>
  </si>
  <si>
    <t>Единовременная выплата в связи с 80-й годовщиной Победы в Великой Отечественной войне 1941-1945 годов, (количество получателей), человек</t>
  </si>
  <si>
    <t>Предоставление мер социальной поддержки лицам, удостоенным звания «Почетный гражданин города Калининграда», (количество получателей), человек</t>
  </si>
  <si>
    <t>Социальная поддержка граждан, заключивших контракт о прохождении военной службы с Министерством обороны Российской Федерации, (количество получателей), человек</t>
  </si>
  <si>
    <t>Пособия семьям граждан, погибших при исполнении интернационального, воинского и служебного долга, (количество получателей), человек</t>
  </si>
  <si>
    <t>Социальная поддержка для членов семей участников специальной военной операции, (количество получателей), человек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</si>
  <si>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</si>
  <si>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учреждениях, (количество получателей), человек</t>
  </si>
  <si>
    <t xml:space="preserve">Приложение 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</si>
  <si>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</si>
  <si>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</si>
  <si>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</si>
  <si>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</si>
  <si>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r>
      <t>от «22» _07_ 20</t>
    </r>
    <r>
      <rPr>
        <sz val="12"/>
        <color theme="1"/>
        <rFont val="Times New Roman"/>
        <family val="1"/>
        <charset val="204"/>
      </rPr>
      <t>25 № п-КпСП-1876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</si>
</sst>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2"/>
      <color rgb="FF0070C0"/>
      <name val="Times New Roman"/>
      <family val="2"/>
      <charset val="204"/>
    </font>
    <font>
      <sz val="10"/>
      <color rgb="FF0070C0"/>
      <name val="Times New Roman"/>
      <family val="2"/>
      <charset val="204"/>
    </font>
    <font>
      <sz val="10"/>
      <name val="Times New Roman"/>
      <family val="2"/>
      <charset val="204"/>
    </font>
    <font>
      <sz val="8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2" borderId="0" xfId="0" applyFont="1" applyFill="1" applyAlignment="1">
      <alignment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3" fontId="6" fillId="0" borderId="0" xfId="0" applyNumberFormat="1" applyFont="1"/>
    <xf numFmtId="0" fontId="8" fillId="0" borderId="0" xfId="0" applyFont="1" applyAlignment="1">
      <alignment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0" fillId="0" borderId="0" xfId="0" applyFont="1"/>
    <xf numFmtId="4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Continuous" vertical="center" wrapText="1"/>
    </xf>
    <xf numFmtId="0" fontId="4" fillId="0" borderId="1" xfId="0" applyFont="1" applyBorder="1" applyAlignment="1">
      <alignment wrapText="1"/>
    </xf>
    <xf numFmtId="1" fontId="4" fillId="0" borderId="1" xfId="0" applyNumberFormat="1" applyFont="1" applyBorder="1" applyAlignment="1" applyProtection="1">
      <alignment horizontal="left" vertical="top" wrapText="1"/>
      <protection hidden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zoomScaleSheetLayoutView="90" workbookViewId="0">
      <selection activeCell="B14" sqref="B14:I14"/>
    </sheetView>
  </sheetViews>
  <sheetFormatPr defaultRowHeight="15.75" x14ac:dyDescent="0.25"/>
  <cols>
    <col min="1" max="1" width="28.875" customWidth="1"/>
    <col min="2" max="2" width="12.625" bestFit="1" customWidth="1"/>
    <col min="3" max="3" width="25.625" customWidth="1"/>
    <col min="4" max="4" width="9.125" bestFit="1" customWidth="1"/>
    <col min="5" max="5" width="8.75" style="46"/>
    <col min="6" max="6" width="10.25" style="46" customWidth="1"/>
    <col min="7" max="8" width="8.75" style="46"/>
    <col min="9" max="9" width="10" style="46" customWidth="1"/>
    <col min="10" max="10" width="8.625" customWidth="1"/>
  </cols>
  <sheetData>
    <row r="1" spans="1:9" x14ac:dyDescent="0.25">
      <c r="F1" t="s">
        <v>141</v>
      </c>
    </row>
    <row r="2" spans="1:9" x14ac:dyDescent="0.25">
      <c r="F2" t="s">
        <v>142</v>
      </c>
    </row>
    <row r="3" spans="1:9" x14ac:dyDescent="0.25">
      <c r="F3" t="s">
        <v>143</v>
      </c>
    </row>
    <row r="4" spans="1:9" x14ac:dyDescent="0.25">
      <c r="F4" t="s">
        <v>144</v>
      </c>
    </row>
    <row r="5" spans="1:9" x14ac:dyDescent="0.25">
      <c r="F5" t="s">
        <v>145</v>
      </c>
    </row>
    <row r="6" spans="1:9" x14ac:dyDescent="0.25">
      <c r="F6" t="s">
        <v>146</v>
      </c>
    </row>
    <row r="8" spans="1:9" x14ac:dyDescent="0.25">
      <c r="A8" s="1" t="s">
        <v>25</v>
      </c>
      <c r="B8" s="1"/>
      <c r="C8" s="1"/>
      <c r="D8" s="1"/>
      <c r="E8" s="47"/>
      <c r="F8" s="47"/>
      <c r="G8" s="47"/>
      <c r="H8" s="47"/>
      <c r="I8" s="47"/>
    </row>
    <row r="9" spans="1:9" x14ac:dyDescent="0.25">
      <c r="A9" s="1" t="s">
        <v>26</v>
      </c>
      <c r="B9" s="1"/>
      <c r="C9" s="1"/>
      <c r="D9" s="1"/>
      <c r="E9" s="47"/>
      <c r="F9" s="47"/>
      <c r="G9" s="47"/>
      <c r="H9" s="47"/>
      <c r="I9" s="47"/>
    </row>
    <row r="10" spans="1:9" x14ac:dyDescent="0.25">
      <c r="A10" s="1" t="s">
        <v>42</v>
      </c>
      <c r="B10" s="1"/>
      <c r="C10" s="1"/>
      <c r="D10" s="1"/>
      <c r="E10" s="47"/>
      <c r="F10" s="47"/>
      <c r="G10" s="47"/>
      <c r="H10" s="47"/>
      <c r="I10" s="47"/>
    </row>
    <row r="12" spans="1:9" x14ac:dyDescent="0.25">
      <c r="A12" s="2" t="s">
        <v>0</v>
      </c>
      <c r="B12" s="78" t="s">
        <v>1</v>
      </c>
      <c r="C12" s="79"/>
      <c r="D12" s="79"/>
      <c r="E12" s="79"/>
      <c r="F12" s="79"/>
      <c r="G12" s="79"/>
      <c r="H12" s="79"/>
      <c r="I12" s="80"/>
    </row>
    <row r="13" spans="1:9" ht="25.5" x14ac:dyDescent="0.25">
      <c r="A13" s="11" t="s">
        <v>2</v>
      </c>
      <c r="B13" s="81" t="s">
        <v>86</v>
      </c>
      <c r="C13" s="82"/>
      <c r="D13" s="82"/>
      <c r="E13" s="82"/>
      <c r="F13" s="82"/>
      <c r="G13" s="82"/>
      <c r="H13" s="82"/>
      <c r="I13" s="83"/>
    </row>
    <row r="14" spans="1:9" x14ac:dyDescent="0.25">
      <c r="A14" s="2" t="s">
        <v>3</v>
      </c>
      <c r="B14" s="81" t="s">
        <v>37</v>
      </c>
      <c r="C14" s="82"/>
      <c r="D14" s="82"/>
      <c r="E14" s="82"/>
      <c r="F14" s="82"/>
      <c r="G14" s="82"/>
      <c r="H14" s="82"/>
      <c r="I14" s="83"/>
    </row>
    <row r="15" spans="1:9" x14ac:dyDescent="0.25">
      <c r="A15" s="85" t="s">
        <v>4</v>
      </c>
      <c r="B15" s="81" t="s">
        <v>43</v>
      </c>
      <c r="C15" s="82"/>
      <c r="D15" s="82"/>
      <c r="E15" s="82"/>
      <c r="F15" s="82"/>
      <c r="G15" s="82"/>
      <c r="H15" s="82"/>
      <c r="I15" s="83"/>
    </row>
    <row r="16" spans="1:9" x14ac:dyDescent="0.25">
      <c r="A16" s="86"/>
      <c r="B16" s="81" t="s">
        <v>45</v>
      </c>
      <c r="C16" s="82"/>
      <c r="D16" s="82"/>
      <c r="E16" s="82"/>
      <c r="F16" s="82"/>
      <c r="G16" s="82"/>
      <c r="H16" s="82"/>
      <c r="I16" s="83"/>
    </row>
    <row r="17" spans="1:9" x14ac:dyDescent="0.25">
      <c r="A17" s="87"/>
      <c r="B17" s="81" t="s">
        <v>44</v>
      </c>
      <c r="C17" s="82"/>
      <c r="D17" s="82"/>
      <c r="E17" s="82"/>
      <c r="F17" s="82"/>
      <c r="G17" s="82"/>
      <c r="H17" s="82"/>
      <c r="I17" s="83"/>
    </row>
    <row r="18" spans="1:9" ht="40.9" customHeight="1" x14ac:dyDescent="0.25">
      <c r="A18" s="11" t="s">
        <v>5</v>
      </c>
      <c r="B18" s="81" t="s">
        <v>84</v>
      </c>
      <c r="C18" s="82"/>
      <c r="D18" s="82"/>
      <c r="E18" s="82"/>
      <c r="F18" s="82"/>
      <c r="G18" s="82"/>
      <c r="H18" s="82"/>
      <c r="I18" s="83"/>
    </row>
    <row r="19" spans="1:9" ht="15.75" customHeight="1" x14ac:dyDescent="0.25">
      <c r="A19" s="84" t="s">
        <v>6</v>
      </c>
      <c r="B19" s="91" t="s">
        <v>7</v>
      </c>
      <c r="C19" s="93" t="s">
        <v>8</v>
      </c>
      <c r="D19" s="95" t="s">
        <v>9</v>
      </c>
      <c r="E19" s="97" t="s">
        <v>10</v>
      </c>
      <c r="F19" s="98"/>
      <c r="G19" s="98"/>
      <c r="H19" s="98"/>
      <c r="I19" s="99"/>
    </row>
    <row r="20" spans="1:9" ht="30" customHeight="1" x14ac:dyDescent="0.25">
      <c r="A20" s="84"/>
      <c r="B20" s="92"/>
      <c r="C20" s="94"/>
      <c r="D20" s="96"/>
      <c r="E20" s="50" t="s">
        <v>11</v>
      </c>
      <c r="F20" s="50">
        <v>2025</v>
      </c>
      <c r="G20" s="50">
        <v>2026</v>
      </c>
      <c r="H20" s="50">
        <v>2027</v>
      </c>
      <c r="I20" s="50" t="s">
        <v>12</v>
      </c>
    </row>
    <row r="21" spans="1:9" ht="29.25" customHeight="1" x14ac:dyDescent="0.25">
      <c r="A21" s="84"/>
      <c r="B21" s="8" t="s">
        <v>13</v>
      </c>
      <c r="C21" s="88" t="s">
        <v>102</v>
      </c>
      <c r="D21" s="89"/>
      <c r="E21" s="89"/>
      <c r="F21" s="89"/>
      <c r="G21" s="89"/>
      <c r="H21" s="89"/>
      <c r="I21" s="90"/>
    </row>
    <row r="22" spans="1:9" ht="63.75" x14ac:dyDescent="0.25">
      <c r="A22" s="84"/>
      <c r="B22" s="8" t="s">
        <v>14</v>
      </c>
      <c r="C22" s="33" t="s">
        <v>46</v>
      </c>
      <c r="D22" s="34">
        <v>22</v>
      </c>
      <c r="E22" s="57" t="s">
        <v>15</v>
      </c>
      <c r="F22" s="60">
        <v>23.7</v>
      </c>
      <c r="G22" s="60">
        <v>23.2</v>
      </c>
      <c r="H22" s="60">
        <v>23.1</v>
      </c>
      <c r="I22" s="60">
        <v>18.3</v>
      </c>
    </row>
    <row r="23" spans="1:9" ht="130.5" customHeight="1" x14ac:dyDescent="0.25">
      <c r="A23" s="91"/>
      <c r="B23" s="8" t="s">
        <v>16</v>
      </c>
      <c r="C23" s="33" t="s">
        <v>82</v>
      </c>
      <c r="D23" s="34">
        <v>100</v>
      </c>
      <c r="E23" s="57" t="s">
        <v>15</v>
      </c>
      <c r="F23" s="60">
        <v>100</v>
      </c>
      <c r="G23" s="60">
        <v>100</v>
      </c>
      <c r="H23" s="60">
        <v>100</v>
      </c>
      <c r="I23" s="60">
        <v>100</v>
      </c>
    </row>
    <row r="24" spans="1:9" ht="86.25" customHeight="1" x14ac:dyDescent="0.25">
      <c r="A24" s="92"/>
      <c r="B24" s="8" t="s">
        <v>17</v>
      </c>
      <c r="C24" s="33" t="s">
        <v>83</v>
      </c>
      <c r="D24" s="34">
        <v>61</v>
      </c>
      <c r="E24" s="57" t="s">
        <v>15</v>
      </c>
      <c r="F24" s="60">
        <v>66</v>
      </c>
      <c r="G24" s="60">
        <v>66</v>
      </c>
      <c r="H24" s="60">
        <v>72</v>
      </c>
      <c r="I24" s="60">
        <v>100</v>
      </c>
    </row>
    <row r="25" spans="1:9" ht="25.5" x14ac:dyDescent="0.25">
      <c r="A25" s="84" t="s">
        <v>19</v>
      </c>
      <c r="B25" s="95" t="s">
        <v>20</v>
      </c>
      <c r="C25" s="95" t="s">
        <v>21</v>
      </c>
      <c r="D25" s="95" t="s">
        <v>22</v>
      </c>
      <c r="E25" s="49" t="s">
        <v>23</v>
      </c>
      <c r="F25" s="49"/>
      <c r="G25" s="49"/>
      <c r="H25" s="49"/>
      <c r="I25" s="49"/>
    </row>
    <row r="26" spans="1:9" x14ac:dyDescent="0.25">
      <c r="A26" s="84"/>
      <c r="B26" s="96"/>
      <c r="C26" s="96"/>
      <c r="D26" s="96"/>
      <c r="E26" s="48" t="s">
        <v>11</v>
      </c>
      <c r="F26" s="48">
        <v>2025</v>
      </c>
      <c r="G26" s="48">
        <v>2026</v>
      </c>
      <c r="H26" s="48">
        <v>2027</v>
      </c>
      <c r="I26" s="50" t="s">
        <v>24</v>
      </c>
    </row>
    <row r="27" spans="1:9" ht="24.75" customHeight="1" x14ac:dyDescent="0.25">
      <c r="A27" s="84"/>
      <c r="B27" s="3"/>
      <c r="C27" s="6" t="s">
        <v>24</v>
      </c>
      <c r="D27" s="7" t="s">
        <v>18</v>
      </c>
      <c r="E27" s="39" t="s">
        <v>18</v>
      </c>
      <c r="F27" s="45">
        <f>SUM(F28:F30)</f>
        <v>1294050.96</v>
      </c>
      <c r="G27" s="45">
        <f>SUM(G28:G30)</f>
        <v>910011.51</v>
      </c>
      <c r="H27" s="45">
        <f>SUM(H28:H30)</f>
        <v>910899.24</v>
      </c>
      <c r="I27" s="45">
        <f>SUM(F27:H27)</f>
        <v>3114961.71</v>
      </c>
    </row>
    <row r="28" spans="1:9" ht="26.25" x14ac:dyDescent="0.25">
      <c r="A28" s="84"/>
      <c r="B28" s="4">
        <v>1</v>
      </c>
      <c r="C28" s="6" t="s">
        <v>47</v>
      </c>
      <c r="D28" s="7" t="s">
        <v>18</v>
      </c>
      <c r="E28" s="39" t="s">
        <v>18</v>
      </c>
      <c r="F28" s="45">
        <f>'Паспорт Процессн мер 1'!F37</f>
        <v>833792.84</v>
      </c>
      <c r="G28" s="45">
        <f>'Паспорт Процессн мер 1'!G37</f>
        <v>459014.75</v>
      </c>
      <c r="H28" s="45">
        <f>'Паспорт Процессн мер 1'!H37</f>
        <v>455822.97</v>
      </c>
      <c r="I28" s="45">
        <f t="shared" ref="I28:I30" si="0">SUM(F28:H28)</f>
        <v>1748630.5599999998</v>
      </c>
    </row>
    <row r="29" spans="1:9" x14ac:dyDescent="0.25">
      <c r="A29" s="84"/>
      <c r="B29" s="4">
        <v>2</v>
      </c>
      <c r="C29" s="6" t="s">
        <v>48</v>
      </c>
      <c r="D29" s="7" t="s">
        <v>18</v>
      </c>
      <c r="E29" s="39" t="s">
        <v>18</v>
      </c>
      <c r="F29" s="45">
        <f>'Паспорт Процессн мер 2'!F21</f>
        <v>62916.42</v>
      </c>
      <c r="G29" s="45">
        <f>'Паспорт Процессн мер 2'!G21</f>
        <v>64789.09</v>
      </c>
      <c r="H29" s="45">
        <f>'Паспорт Процессн мер 2'!H21</f>
        <v>68018.16</v>
      </c>
      <c r="I29" s="45">
        <f t="shared" si="0"/>
        <v>195723.66999999998</v>
      </c>
    </row>
    <row r="30" spans="1:9" ht="26.25" x14ac:dyDescent="0.25">
      <c r="A30" s="84"/>
      <c r="B30" s="4">
        <v>3</v>
      </c>
      <c r="C30" s="6" t="s">
        <v>49</v>
      </c>
      <c r="D30" s="7" t="s">
        <v>18</v>
      </c>
      <c r="E30" s="39" t="s">
        <v>18</v>
      </c>
      <c r="F30" s="45">
        <f>'Паспорт Процессн мер 3'!F29</f>
        <v>397341.7</v>
      </c>
      <c r="G30" s="45">
        <f>'Паспорт Процессн мер 3'!G29</f>
        <v>386207.67000000004</v>
      </c>
      <c r="H30" s="45">
        <f>'Паспорт Процессн мер 3'!H29</f>
        <v>387058.11</v>
      </c>
      <c r="I30" s="45">
        <f t="shared" si="0"/>
        <v>1170607.48</v>
      </c>
    </row>
  </sheetData>
  <mergeCells count="19">
    <mergeCell ref="A25:A30"/>
    <mergeCell ref="A15:A17"/>
    <mergeCell ref="B18:I18"/>
    <mergeCell ref="C21:I21"/>
    <mergeCell ref="B17:I17"/>
    <mergeCell ref="B19:B20"/>
    <mergeCell ref="C19:C20"/>
    <mergeCell ref="D19:D20"/>
    <mergeCell ref="B25:B26"/>
    <mergeCell ref="C25:C26"/>
    <mergeCell ref="D25:D26"/>
    <mergeCell ref="E19:I19"/>
    <mergeCell ref="A19:A22"/>
    <mergeCell ref="A23:A24"/>
    <mergeCell ref="B12:I12"/>
    <mergeCell ref="B13:I13"/>
    <mergeCell ref="B14:I14"/>
    <mergeCell ref="B15:I15"/>
    <mergeCell ref="B16:I16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51"/>
  <sheetViews>
    <sheetView zoomScale="80" zoomScaleNormal="80" zoomScaleSheetLayoutView="90" workbookViewId="0">
      <selection activeCell="A48" sqref="A48"/>
    </sheetView>
  </sheetViews>
  <sheetFormatPr defaultRowHeight="15.75" x14ac:dyDescent="0.25"/>
  <cols>
    <col min="1" max="1" width="28.875" customWidth="1"/>
    <col min="2" max="2" width="4.75" customWidth="1"/>
    <col min="3" max="3" width="26.875" style="46" customWidth="1"/>
    <col min="4" max="4" width="10" style="46" customWidth="1"/>
    <col min="5" max="5" width="9" style="46"/>
    <col min="6" max="6" width="10.75" style="46" customWidth="1"/>
    <col min="7" max="7" width="10.25" style="46" bestFit="1" customWidth="1"/>
    <col min="8" max="8" width="10" style="46" customWidth="1"/>
    <col min="9" max="9" width="11" style="46" customWidth="1"/>
  </cols>
  <sheetData>
    <row r="1" spans="1:9" x14ac:dyDescent="0.25">
      <c r="F1" s="46" t="s">
        <v>107</v>
      </c>
    </row>
    <row r="2" spans="1:9" x14ac:dyDescent="0.25">
      <c r="F2" s="46" t="s">
        <v>27</v>
      </c>
    </row>
    <row r="3" spans="1:9" x14ac:dyDescent="0.25">
      <c r="F3" s="46" t="s">
        <v>42</v>
      </c>
    </row>
    <row r="6" spans="1:9" x14ac:dyDescent="0.25">
      <c r="A6" s="1" t="s">
        <v>25</v>
      </c>
      <c r="B6" s="1"/>
      <c r="C6" s="47"/>
      <c r="D6" s="47"/>
      <c r="E6" s="47"/>
      <c r="F6" s="47"/>
      <c r="G6" s="47"/>
      <c r="H6" s="47"/>
      <c r="I6" s="47"/>
    </row>
    <row r="7" spans="1:9" x14ac:dyDescent="0.25">
      <c r="A7" s="100" t="s">
        <v>106</v>
      </c>
      <c r="B7" s="100"/>
      <c r="C7" s="100"/>
      <c r="D7" s="100"/>
      <c r="E7" s="100"/>
      <c r="F7" s="100"/>
      <c r="G7" s="100"/>
      <c r="H7" s="100"/>
      <c r="I7" s="100"/>
    </row>
    <row r="8" spans="1:9" x14ac:dyDescent="0.25">
      <c r="A8" s="1" t="s">
        <v>38</v>
      </c>
      <c r="B8" s="1"/>
      <c r="C8" s="47"/>
      <c r="D8" s="47"/>
      <c r="E8" s="47"/>
      <c r="F8" s="47"/>
      <c r="G8" s="47"/>
      <c r="H8" s="47"/>
      <c r="I8" s="47"/>
    </row>
    <row r="9" spans="1:9" x14ac:dyDescent="0.25">
      <c r="A9" s="1" t="s">
        <v>50</v>
      </c>
      <c r="B9" s="1"/>
      <c r="C9" s="47"/>
      <c r="D9" s="47"/>
      <c r="E9" s="47"/>
      <c r="F9" s="47"/>
      <c r="G9" s="47"/>
      <c r="H9" s="47"/>
      <c r="I9" s="47"/>
    </row>
    <row r="11" spans="1:9" x14ac:dyDescent="0.25">
      <c r="A11" s="2" t="s">
        <v>0</v>
      </c>
      <c r="B11" s="109" t="s">
        <v>1</v>
      </c>
      <c r="C11" s="109"/>
      <c r="D11" s="109"/>
      <c r="E11" s="109"/>
      <c r="F11" s="109"/>
      <c r="G11" s="109"/>
      <c r="H11" s="109"/>
      <c r="I11" s="109"/>
    </row>
    <row r="12" spans="1:9" ht="25.5" x14ac:dyDescent="0.25">
      <c r="A12" s="11" t="s">
        <v>2</v>
      </c>
      <c r="B12" s="109" t="s">
        <v>86</v>
      </c>
      <c r="C12" s="109"/>
      <c r="D12" s="109"/>
      <c r="E12" s="109"/>
      <c r="F12" s="109"/>
      <c r="G12" s="109"/>
      <c r="H12" s="109"/>
      <c r="I12" s="109"/>
    </row>
    <row r="13" spans="1:9" x14ac:dyDescent="0.25">
      <c r="A13" s="11" t="s">
        <v>28</v>
      </c>
      <c r="B13" s="109" t="s">
        <v>85</v>
      </c>
      <c r="C13" s="109"/>
      <c r="D13" s="109"/>
      <c r="E13" s="109"/>
      <c r="F13" s="109"/>
      <c r="G13" s="109"/>
      <c r="H13" s="109"/>
      <c r="I13" s="109"/>
    </row>
    <row r="14" spans="1:9" x14ac:dyDescent="0.25">
      <c r="A14" s="11" t="s">
        <v>29</v>
      </c>
      <c r="B14" s="109" t="s">
        <v>51</v>
      </c>
      <c r="C14" s="109"/>
      <c r="D14" s="109"/>
      <c r="E14" s="109"/>
      <c r="F14" s="109"/>
      <c r="G14" s="109"/>
      <c r="H14" s="109"/>
      <c r="I14" s="109"/>
    </row>
    <row r="15" spans="1:9" ht="22.9" customHeight="1" x14ac:dyDescent="0.25">
      <c r="A15" s="101" t="s">
        <v>30</v>
      </c>
      <c r="B15" s="106" t="s">
        <v>20</v>
      </c>
      <c r="C15" s="110" t="s">
        <v>31</v>
      </c>
      <c r="D15" s="111" t="s">
        <v>9</v>
      </c>
      <c r="E15" s="111" t="s">
        <v>32</v>
      </c>
      <c r="F15" s="111"/>
      <c r="G15" s="111"/>
      <c r="H15" s="111"/>
      <c r="I15" s="111"/>
    </row>
    <row r="16" spans="1:9" ht="64.5" x14ac:dyDescent="0.25">
      <c r="A16" s="102"/>
      <c r="B16" s="106"/>
      <c r="C16" s="110"/>
      <c r="D16" s="111"/>
      <c r="E16" s="71" t="s">
        <v>11</v>
      </c>
      <c r="F16" s="71">
        <v>2025</v>
      </c>
      <c r="G16" s="71">
        <v>2026</v>
      </c>
      <c r="H16" s="71">
        <v>2027</v>
      </c>
      <c r="I16" s="48" t="s">
        <v>39</v>
      </c>
    </row>
    <row r="17" spans="1:10" ht="57" customHeight="1" x14ac:dyDescent="0.25">
      <c r="A17" s="66"/>
      <c r="B17" s="68" t="s">
        <v>33</v>
      </c>
      <c r="C17" s="42" t="s">
        <v>114</v>
      </c>
      <c r="D17" s="41">
        <v>2</v>
      </c>
      <c r="E17" s="39" t="s">
        <v>18</v>
      </c>
      <c r="F17" s="70">
        <v>3</v>
      </c>
      <c r="G17" s="70">
        <v>3</v>
      </c>
      <c r="H17" s="70">
        <v>3</v>
      </c>
      <c r="I17" s="41">
        <v>3</v>
      </c>
    </row>
    <row r="18" spans="1:10" ht="70.5" customHeight="1" x14ac:dyDescent="0.25">
      <c r="A18" s="76"/>
      <c r="B18" s="68" t="s">
        <v>34</v>
      </c>
      <c r="C18" s="42" t="s">
        <v>115</v>
      </c>
      <c r="D18" s="41">
        <v>46</v>
      </c>
      <c r="E18" s="39" t="s">
        <v>18</v>
      </c>
      <c r="F18" s="70">
        <v>30</v>
      </c>
      <c r="G18" s="70">
        <v>25</v>
      </c>
      <c r="H18" s="70">
        <v>25</v>
      </c>
      <c r="I18" s="41">
        <v>30</v>
      </c>
    </row>
    <row r="19" spans="1:10" ht="42" customHeight="1" x14ac:dyDescent="0.25">
      <c r="A19" s="76"/>
      <c r="B19" s="68" t="s">
        <v>40</v>
      </c>
      <c r="C19" s="42" t="s">
        <v>116</v>
      </c>
      <c r="D19" s="41">
        <v>7</v>
      </c>
      <c r="E19" s="39" t="s">
        <v>18</v>
      </c>
      <c r="F19" s="70">
        <v>6</v>
      </c>
      <c r="G19" s="70">
        <v>5</v>
      </c>
      <c r="H19" s="70">
        <v>3</v>
      </c>
      <c r="I19" s="41">
        <v>6</v>
      </c>
    </row>
    <row r="20" spans="1:10" ht="57.75" customHeight="1" x14ac:dyDescent="0.25">
      <c r="A20" s="76" t="s">
        <v>30</v>
      </c>
      <c r="B20" s="68" t="s">
        <v>41</v>
      </c>
      <c r="C20" s="42" t="s">
        <v>117</v>
      </c>
      <c r="D20" s="41">
        <v>1112</v>
      </c>
      <c r="E20" s="39" t="s">
        <v>18</v>
      </c>
      <c r="F20" s="41">
        <v>770</v>
      </c>
      <c r="G20" s="41">
        <v>750</v>
      </c>
      <c r="H20" s="41">
        <v>600</v>
      </c>
      <c r="I20" s="41">
        <v>770</v>
      </c>
    </row>
    <row r="21" spans="1:10" ht="67.5" customHeight="1" x14ac:dyDescent="0.25">
      <c r="A21" s="76"/>
      <c r="B21" s="69" t="s">
        <v>52</v>
      </c>
      <c r="C21" s="42" t="s">
        <v>134</v>
      </c>
      <c r="D21" s="41">
        <v>0</v>
      </c>
      <c r="E21" s="39" t="s">
        <v>18</v>
      </c>
      <c r="F21" s="41">
        <v>40</v>
      </c>
      <c r="G21" s="41">
        <v>0</v>
      </c>
      <c r="H21" s="41">
        <v>0</v>
      </c>
      <c r="I21" s="41">
        <v>40</v>
      </c>
    </row>
    <row r="22" spans="1:10" ht="38.25" x14ac:dyDescent="0.25">
      <c r="A22" s="76"/>
      <c r="B22" s="68" t="s">
        <v>53</v>
      </c>
      <c r="C22" s="42" t="s">
        <v>118</v>
      </c>
      <c r="D22" s="41">
        <v>407</v>
      </c>
      <c r="E22" s="39" t="s">
        <v>18</v>
      </c>
      <c r="F22" s="58">
        <v>360</v>
      </c>
      <c r="G22" s="58">
        <v>330</v>
      </c>
      <c r="H22" s="58">
        <v>325</v>
      </c>
      <c r="I22" s="41">
        <v>360</v>
      </c>
    </row>
    <row r="23" spans="1:10" ht="31.5" customHeight="1" x14ac:dyDescent="0.25">
      <c r="A23" s="76"/>
      <c r="B23" s="68" t="s">
        <v>54</v>
      </c>
      <c r="C23" s="42" t="s">
        <v>119</v>
      </c>
      <c r="D23" s="41">
        <v>30</v>
      </c>
      <c r="E23" s="39" t="s">
        <v>18</v>
      </c>
      <c r="F23" s="38">
        <v>112</v>
      </c>
      <c r="G23" s="38">
        <v>100</v>
      </c>
      <c r="H23" s="38">
        <v>100</v>
      </c>
      <c r="I23" s="41">
        <v>112</v>
      </c>
    </row>
    <row r="24" spans="1:10" ht="43.5" customHeight="1" x14ac:dyDescent="0.25">
      <c r="A24" s="76"/>
      <c r="B24" s="68" t="s">
        <v>55</v>
      </c>
      <c r="C24" s="42" t="s">
        <v>120</v>
      </c>
      <c r="D24" s="41">
        <v>50</v>
      </c>
      <c r="E24" s="39" t="s">
        <v>18</v>
      </c>
      <c r="F24" s="41">
        <v>59</v>
      </c>
      <c r="G24" s="41">
        <v>59</v>
      </c>
      <c r="H24" s="41">
        <v>59</v>
      </c>
      <c r="I24" s="41">
        <v>59</v>
      </c>
    </row>
    <row r="25" spans="1:10" ht="31.5" customHeight="1" x14ac:dyDescent="0.25">
      <c r="B25" s="106" t="s">
        <v>56</v>
      </c>
      <c r="C25" s="44" t="s">
        <v>128</v>
      </c>
      <c r="D25" s="45" t="s">
        <v>18</v>
      </c>
      <c r="E25" s="45" t="s">
        <v>18</v>
      </c>
      <c r="F25" s="45" t="s">
        <v>18</v>
      </c>
      <c r="G25" s="45" t="s">
        <v>18</v>
      </c>
      <c r="H25" s="45" t="s">
        <v>18</v>
      </c>
      <c r="I25" s="45" t="s">
        <v>18</v>
      </c>
    </row>
    <row r="26" spans="1:10" ht="19.5" customHeight="1" x14ac:dyDescent="0.25">
      <c r="A26" s="76"/>
      <c r="B26" s="106"/>
      <c r="C26" s="44" t="s">
        <v>113</v>
      </c>
      <c r="D26" s="38">
        <v>14797</v>
      </c>
      <c r="E26" s="45" t="s">
        <v>18</v>
      </c>
      <c r="F26" s="38">
        <v>12856</v>
      </c>
      <c r="G26" s="38">
        <v>0</v>
      </c>
      <c r="H26" s="38">
        <v>0</v>
      </c>
      <c r="I26" s="38">
        <v>1285</v>
      </c>
    </row>
    <row r="27" spans="1:10" ht="31.5" customHeight="1" x14ac:dyDescent="0.25">
      <c r="A27" s="76"/>
      <c r="B27" s="106"/>
      <c r="C27" s="44" t="s">
        <v>112</v>
      </c>
      <c r="D27" s="38">
        <v>757</v>
      </c>
      <c r="E27" s="45" t="s">
        <v>18</v>
      </c>
      <c r="F27" s="38">
        <v>707</v>
      </c>
      <c r="G27" s="38">
        <v>0</v>
      </c>
      <c r="H27" s="38">
        <v>0</v>
      </c>
      <c r="I27" s="38">
        <v>707</v>
      </c>
    </row>
    <row r="28" spans="1:10" s="36" customFormat="1" ht="41.25" customHeight="1" x14ac:dyDescent="0.25">
      <c r="A28" s="76"/>
      <c r="B28" s="112" t="s">
        <v>57</v>
      </c>
      <c r="C28" s="44" t="s">
        <v>76</v>
      </c>
      <c r="D28" s="45" t="s">
        <v>18</v>
      </c>
      <c r="E28" s="45" t="s">
        <v>18</v>
      </c>
      <c r="F28" s="45" t="s">
        <v>18</v>
      </c>
      <c r="G28" s="45" t="s">
        <v>18</v>
      </c>
      <c r="H28" s="45" t="s">
        <v>18</v>
      </c>
      <c r="I28" s="45" t="s">
        <v>18</v>
      </c>
    </row>
    <row r="29" spans="1:10" s="36" customFormat="1" ht="21.75" customHeight="1" x14ac:dyDescent="0.25">
      <c r="A29" s="76"/>
      <c r="B29" s="112"/>
      <c r="C29" s="44" t="s">
        <v>110</v>
      </c>
      <c r="D29" s="38">
        <v>16149633</v>
      </c>
      <c r="E29" s="45" t="s">
        <v>18</v>
      </c>
      <c r="F29" s="38">
        <v>16547000</v>
      </c>
      <c r="G29" s="38">
        <v>16547000</v>
      </c>
      <c r="H29" s="38">
        <v>16547000</v>
      </c>
      <c r="I29" s="38">
        <v>16547000</v>
      </c>
      <c r="J29" s="59"/>
    </row>
    <row r="30" spans="1:10" s="36" customFormat="1" ht="32.25" customHeight="1" x14ac:dyDescent="0.25">
      <c r="A30" s="76"/>
      <c r="B30" s="112"/>
      <c r="C30" s="44" t="s">
        <v>111</v>
      </c>
      <c r="D30" s="38">
        <v>31195</v>
      </c>
      <c r="E30" s="45" t="s">
        <v>18</v>
      </c>
      <c r="F30" s="72">
        <v>33201</v>
      </c>
      <c r="G30" s="72">
        <v>33000</v>
      </c>
      <c r="H30" s="72">
        <v>33000</v>
      </c>
      <c r="I30" s="72">
        <v>33201</v>
      </c>
    </row>
    <row r="31" spans="1:10" ht="69" customHeight="1" x14ac:dyDescent="0.25">
      <c r="A31" s="76"/>
      <c r="B31" s="68" t="s">
        <v>58</v>
      </c>
      <c r="C31" s="42" t="s">
        <v>135</v>
      </c>
      <c r="D31" s="41">
        <v>26</v>
      </c>
      <c r="E31" s="39" t="s">
        <v>18</v>
      </c>
      <c r="F31" s="38">
        <v>63</v>
      </c>
      <c r="G31" s="41">
        <v>51</v>
      </c>
      <c r="H31" s="41">
        <v>41</v>
      </c>
      <c r="I31" s="41">
        <v>63</v>
      </c>
    </row>
    <row r="32" spans="1:10" ht="80.25" customHeight="1" x14ac:dyDescent="0.25">
      <c r="A32" s="76" t="s">
        <v>30</v>
      </c>
      <c r="B32" s="68" t="s">
        <v>105</v>
      </c>
      <c r="C32" s="42" t="s">
        <v>136</v>
      </c>
      <c r="D32" s="41">
        <v>0</v>
      </c>
      <c r="E32" s="39" t="s">
        <v>18</v>
      </c>
      <c r="F32" s="41">
        <v>800</v>
      </c>
      <c r="G32" s="41">
        <v>0</v>
      </c>
      <c r="H32" s="41">
        <v>0</v>
      </c>
      <c r="I32" s="41">
        <v>800</v>
      </c>
    </row>
    <row r="33" spans="1:9" ht="63.75" x14ac:dyDescent="0.25">
      <c r="A33" s="76"/>
      <c r="B33" s="68" t="s">
        <v>132</v>
      </c>
      <c r="C33" s="42" t="s">
        <v>137</v>
      </c>
      <c r="D33" s="41">
        <v>60</v>
      </c>
      <c r="E33" s="39" t="s">
        <v>18</v>
      </c>
      <c r="F33" s="41">
        <v>58</v>
      </c>
      <c r="G33" s="41">
        <v>58</v>
      </c>
      <c r="H33" s="41">
        <v>58</v>
      </c>
      <c r="I33" s="41">
        <v>58</v>
      </c>
    </row>
    <row r="34" spans="1:9" ht="59.25" customHeight="1" x14ac:dyDescent="0.25">
      <c r="A34" s="67"/>
      <c r="B34" s="69" t="s">
        <v>133</v>
      </c>
      <c r="C34" s="42" t="s">
        <v>138</v>
      </c>
      <c r="D34" s="41">
        <v>0</v>
      </c>
      <c r="E34" s="39" t="s">
        <v>18</v>
      </c>
      <c r="F34" s="73">
        <v>220</v>
      </c>
      <c r="G34" s="41">
        <v>0</v>
      </c>
      <c r="H34" s="41">
        <v>0</v>
      </c>
      <c r="I34" s="73">
        <v>220</v>
      </c>
    </row>
    <row r="35" spans="1:9" ht="26.45" customHeight="1" x14ac:dyDescent="0.25">
      <c r="A35" s="103" t="s">
        <v>19</v>
      </c>
      <c r="B35" s="106" t="s">
        <v>20</v>
      </c>
      <c r="C35" s="107" t="s">
        <v>35</v>
      </c>
      <c r="D35" s="108" t="s">
        <v>36</v>
      </c>
      <c r="E35" s="49" t="s">
        <v>23</v>
      </c>
      <c r="F35" s="49"/>
      <c r="G35" s="49"/>
      <c r="H35" s="49"/>
      <c r="I35" s="49"/>
    </row>
    <row r="36" spans="1:9" x14ac:dyDescent="0.25">
      <c r="A36" s="104"/>
      <c r="B36" s="106"/>
      <c r="C36" s="107"/>
      <c r="D36" s="108"/>
      <c r="E36" s="48" t="s">
        <v>11</v>
      </c>
      <c r="F36" s="48">
        <v>2025</v>
      </c>
      <c r="G36" s="48">
        <v>2026</v>
      </c>
      <c r="H36" s="48">
        <v>2027</v>
      </c>
      <c r="I36" s="69" t="s">
        <v>24</v>
      </c>
    </row>
    <row r="37" spans="1:9" x14ac:dyDescent="0.25">
      <c r="A37" s="105"/>
      <c r="B37" s="3"/>
      <c r="C37" s="61" t="s">
        <v>24</v>
      </c>
      <c r="D37" s="39" t="s">
        <v>18</v>
      </c>
      <c r="E37" s="39" t="s">
        <v>18</v>
      </c>
      <c r="F37" s="39">
        <f>SUM(F38:F51)</f>
        <v>833792.84</v>
      </c>
      <c r="G37" s="39">
        <f>SUM(G38:G51)</f>
        <v>459014.75</v>
      </c>
      <c r="H37" s="39">
        <f>SUM(H38:H51)</f>
        <v>455822.97</v>
      </c>
      <c r="I37" s="39">
        <f t="shared" ref="I37:I49" si="0">SUM(F37:H37)</f>
        <v>1748630.5599999998</v>
      </c>
    </row>
    <row r="38" spans="1:9" ht="38.25" x14ac:dyDescent="0.25">
      <c r="A38" s="63"/>
      <c r="B38" s="68" t="s">
        <v>33</v>
      </c>
      <c r="C38" s="42" t="s">
        <v>64</v>
      </c>
      <c r="D38" s="39" t="s">
        <v>18</v>
      </c>
      <c r="E38" s="39" t="s">
        <v>18</v>
      </c>
      <c r="F38" s="43">
        <v>8.9700000000000006</v>
      </c>
      <c r="G38" s="43">
        <v>8.9700000000000006</v>
      </c>
      <c r="H38" s="43">
        <v>8.9700000000000006</v>
      </c>
      <c r="I38" s="39">
        <f t="shared" si="0"/>
        <v>26.910000000000004</v>
      </c>
    </row>
    <row r="39" spans="1:9" ht="51.75" customHeight="1" x14ac:dyDescent="0.25">
      <c r="A39" s="64"/>
      <c r="B39" s="68" t="s">
        <v>34</v>
      </c>
      <c r="C39" s="42" t="s">
        <v>59</v>
      </c>
      <c r="D39" s="39" t="s">
        <v>18</v>
      </c>
      <c r="E39" s="39" t="s">
        <v>18</v>
      </c>
      <c r="F39" s="43">
        <v>320.39999999999998</v>
      </c>
      <c r="G39" s="43">
        <v>267</v>
      </c>
      <c r="H39" s="43">
        <v>267</v>
      </c>
      <c r="I39" s="39">
        <f t="shared" si="0"/>
        <v>854.4</v>
      </c>
    </row>
    <row r="40" spans="1:9" ht="31.5" customHeight="1" x14ac:dyDescent="0.25">
      <c r="A40" s="64"/>
      <c r="B40" s="68" t="s">
        <v>40</v>
      </c>
      <c r="C40" s="42" t="s">
        <v>60</v>
      </c>
      <c r="D40" s="39" t="s">
        <v>18</v>
      </c>
      <c r="E40" s="39" t="s">
        <v>18</v>
      </c>
      <c r="F40" s="39">
        <v>30.63</v>
      </c>
      <c r="G40" s="39">
        <v>25.6</v>
      </c>
      <c r="H40" s="39">
        <v>15.6</v>
      </c>
      <c r="I40" s="39">
        <f t="shared" si="0"/>
        <v>71.83</v>
      </c>
    </row>
    <row r="41" spans="1:9" ht="42.75" customHeight="1" x14ac:dyDescent="0.25">
      <c r="A41" s="64"/>
      <c r="B41" s="68" t="s">
        <v>41</v>
      </c>
      <c r="C41" s="42" t="s">
        <v>61</v>
      </c>
      <c r="D41" s="39" t="s">
        <v>18</v>
      </c>
      <c r="E41" s="39" t="s">
        <v>18</v>
      </c>
      <c r="F41" s="39">
        <v>3950</v>
      </c>
      <c r="G41" s="39">
        <v>3850</v>
      </c>
      <c r="H41" s="39">
        <v>3100</v>
      </c>
      <c r="I41" s="39">
        <f t="shared" si="0"/>
        <v>10900</v>
      </c>
    </row>
    <row r="42" spans="1:9" ht="38.25" customHeight="1" x14ac:dyDescent="0.25">
      <c r="A42" s="64"/>
      <c r="B42" s="69" t="s">
        <v>52</v>
      </c>
      <c r="C42" s="42" t="s">
        <v>130</v>
      </c>
      <c r="D42" s="39" t="s">
        <v>18</v>
      </c>
      <c r="E42" s="39" t="s">
        <v>18</v>
      </c>
      <c r="F42" s="39">
        <v>2029.06</v>
      </c>
      <c r="G42" s="39">
        <v>0</v>
      </c>
      <c r="H42" s="39">
        <v>0</v>
      </c>
      <c r="I42" s="39">
        <f t="shared" si="0"/>
        <v>2029.06</v>
      </c>
    </row>
    <row r="43" spans="1:9" ht="27.75" customHeight="1" x14ac:dyDescent="0.25">
      <c r="A43" s="64"/>
      <c r="B43" s="68" t="s">
        <v>53</v>
      </c>
      <c r="C43" s="42" t="s">
        <v>74</v>
      </c>
      <c r="D43" s="39" t="s">
        <v>18</v>
      </c>
      <c r="E43" s="39" t="s">
        <v>18</v>
      </c>
      <c r="F43" s="39">
        <v>29158.37</v>
      </c>
      <c r="G43" s="39">
        <v>29200.81</v>
      </c>
      <c r="H43" s="39">
        <v>29155.59</v>
      </c>
      <c r="I43" s="39">
        <f t="shared" si="0"/>
        <v>87514.77</v>
      </c>
    </row>
    <row r="44" spans="1:9" ht="20.25" customHeight="1" x14ac:dyDescent="0.25">
      <c r="A44" s="64"/>
      <c r="B44" s="68" t="s">
        <v>54</v>
      </c>
      <c r="C44" s="42" t="s">
        <v>75</v>
      </c>
      <c r="D44" s="39" t="s">
        <v>18</v>
      </c>
      <c r="E44" s="39" t="s">
        <v>18</v>
      </c>
      <c r="F44" s="39">
        <v>11076.52</v>
      </c>
      <c r="G44" s="39">
        <v>11076.52</v>
      </c>
      <c r="H44" s="39">
        <v>11076.52</v>
      </c>
      <c r="I44" s="39">
        <f t="shared" si="0"/>
        <v>33229.56</v>
      </c>
    </row>
    <row r="45" spans="1:9" ht="29.25" customHeight="1" x14ac:dyDescent="0.25">
      <c r="A45" s="64"/>
      <c r="B45" s="68" t="s">
        <v>55</v>
      </c>
      <c r="C45" s="42" t="s">
        <v>62</v>
      </c>
      <c r="D45" s="39" t="s">
        <v>18</v>
      </c>
      <c r="E45" s="39" t="s">
        <v>18</v>
      </c>
      <c r="F45" s="43">
        <v>406.14</v>
      </c>
      <c r="G45" s="43">
        <v>406.14</v>
      </c>
      <c r="H45" s="43">
        <v>406.14</v>
      </c>
      <c r="I45" s="39">
        <f t="shared" si="0"/>
        <v>1218.42</v>
      </c>
    </row>
    <row r="46" spans="1:9" ht="21.75" customHeight="1" x14ac:dyDescent="0.25">
      <c r="A46" s="64"/>
      <c r="B46" s="68" t="s">
        <v>56</v>
      </c>
      <c r="C46" s="42" t="s">
        <v>77</v>
      </c>
      <c r="D46" s="39" t="s">
        <v>18</v>
      </c>
      <c r="E46" s="39" t="s">
        <v>18</v>
      </c>
      <c r="F46" s="39">
        <v>6238</v>
      </c>
      <c r="G46" s="39">
        <v>0</v>
      </c>
      <c r="H46" s="39">
        <v>0</v>
      </c>
      <c r="I46" s="39">
        <f t="shared" si="0"/>
        <v>6238</v>
      </c>
    </row>
    <row r="47" spans="1:9" ht="43.5" customHeight="1" x14ac:dyDescent="0.25">
      <c r="A47" s="63" t="s">
        <v>19</v>
      </c>
      <c r="B47" s="68" t="s">
        <v>57</v>
      </c>
      <c r="C47" s="42" t="s">
        <v>76</v>
      </c>
      <c r="D47" s="39" t="s">
        <v>18</v>
      </c>
      <c r="E47" s="39" t="s">
        <v>18</v>
      </c>
      <c r="F47" s="39">
        <v>397128</v>
      </c>
      <c r="G47" s="39">
        <v>397128</v>
      </c>
      <c r="H47" s="39">
        <v>397128</v>
      </c>
      <c r="I47" s="39">
        <f t="shared" si="0"/>
        <v>1191384</v>
      </c>
    </row>
    <row r="48" spans="1:9" ht="50.25" customHeight="1" x14ac:dyDescent="0.25">
      <c r="A48" s="64"/>
      <c r="B48" s="68" t="s">
        <v>58</v>
      </c>
      <c r="C48" s="42" t="s">
        <v>65</v>
      </c>
      <c r="D48" s="39" t="s">
        <v>18</v>
      </c>
      <c r="E48" s="39" t="s">
        <v>18</v>
      </c>
      <c r="F48" s="39">
        <v>14709.77</v>
      </c>
      <c r="G48" s="39">
        <v>12314.73</v>
      </c>
      <c r="H48" s="39">
        <v>9928.17</v>
      </c>
      <c r="I48" s="39">
        <f t="shared" si="0"/>
        <v>36952.67</v>
      </c>
    </row>
    <row r="49" spans="1:9" ht="63.75" customHeight="1" x14ac:dyDescent="0.25">
      <c r="A49" s="64"/>
      <c r="B49" s="68" t="s">
        <v>105</v>
      </c>
      <c r="C49" s="42" t="s">
        <v>104</v>
      </c>
      <c r="D49" s="39" t="s">
        <v>18</v>
      </c>
      <c r="E49" s="39" t="s">
        <v>18</v>
      </c>
      <c r="F49" s="39">
        <v>320000</v>
      </c>
      <c r="G49" s="39">
        <v>0</v>
      </c>
      <c r="H49" s="39">
        <v>0</v>
      </c>
      <c r="I49" s="39">
        <f t="shared" si="0"/>
        <v>320000</v>
      </c>
    </row>
    <row r="50" spans="1:9" ht="51" x14ac:dyDescent="0.25">
      <c r="A50" s="64"/>
      <c r="B50" s="68" t="s">
        <v>132</v>
      </c>
      <c r="C50" s="42" t="s">
        <v>63</v>
      </c>
      <c r="D50" s="39" t="s">
        <v>18</v>
      </c>
      <c r="E50" s="39" t="s">
        <v>18</v>
      </c>
      <c r="F50" s="37">
        <v>4736.9799999999996</v>
      </c>
      <c r="G50" s="37">
        <v>4736.9799999999996</v>
      </c>
      <c r="H50" s="37">
        <v>4736.9799999999996</v>
      </c>
      <c r="I50" s="39">
        <f t="shared" ref="I50" si="1">SUM(F50:H50)</f>
        <v>14210.939999999999</v>
      </c>
    </row>
    <row r="51" spans="1:9" ht="38.25" x14ac:dyDescent="0.25">
      <c r="A51" s="65"/>
      <c r="B51" s="69" t="s">
        <v>133</v>
      </c>
      <c r="C51" s="42" t="s">
        <v>131</v>
      </c>
      <c r="D51" s="39" t="s">
        <v>18</v>
      </c>
      <c r="E51" s="39" t="s">
        <v>18</v>
      </c>
      <c r="F51" s="37">
        <v>44000</v>
      </c>
      <c r="G51" s="37">
        <v>0</v>
      </c>
      <c r="H51" s="37">
        <v>0</v>
      </c>
      <c r="I51" s="39">
        <f t="shared" ref="I51" si="2">SUM(F51:H51)</f>
        <v>44000</v>
      </c>
    </row>
  </sheetData>
  <mergeCells count="16">
    <mergeCell ref="A7:I7"/>
    <mergeCell ref="A15:A16"/>
    <mergeCell ref="A35:A37"/>
    <mergeCell ref="B35:B36"/>
    <mergeCell ref="C35:C36"/>
    <mergeCell ref="D35:D36"/>
    <mergeCell ref="B11:I11"/>
    <mergeCell ref="B12:I12"/>
    <mergeCell ref="B13:I13"/>
    <mergeCell ref="B14:I14"/>
    <mergeCell ref="B15:B16"/>
    <mergeCell ref="C15:C16"/>
    <mergeCell ref="D15:D16"/>
    <mergeCell ref="E15:I15"/>
    <mergeCell ref="B28:B30"/>
    <mergeCell ref="B25:B27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  <rowBreaks count="1" manualBreakCount="1">
    <brk id="3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I23"/>
  <sheetViews>
    <sheetView topLeftCell="A7" zoomScaleNormal="100" zoomScaleSheetLayoutView="130" workbookViewId="0">
      <selection activeCell="A15" sqref="A15:A18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" customWidth="1"/>
    <col min="5" max="5" width="6" customWidth="1"/>
    <col min="6" max="6" width="8.5" style="46" customWidth="1"/>
    <col min="7" max="7" width="8.75" style="46" customWidth="1"/>
    <col min="8" max="8" width="8.5" style="46" customWidth="1"/>
    <col min="9" max="9" width="10.25" style="46" bestFit="1" customWidth="1"/>
  </cols>
  <sheetData>
    <row r="1" spans="1:9" x14ac:dyDescent="0.25">
      <c r="F1" s="46" t="s">
        <v>108</v>
      </c>
    </row>
    <row r="2" spans="1:9" x14ac:dyDescent="0.25">
      <c r="F2" s="46" t="s">
        <v>27</v>
      </c>
    </row>
    <row r="3" spans="1:9" x14ac:dyDescent="0.25">
      <c r="F3" s="46" t="s">
        <v>42</v>
      </c>
    </row>
    <row r="6" spans="1:9" x14ac:dyDescent="0.25">
      <c r="A6" s="1" t="s">
        <v>25</v>
      </c>
      <c r="B6" s="1"/>
      <c r="C6" s="1"/>
      <c r="D6" s="1"/>
      <c r="E6" s="1"/>
      <c r="F6" s="47"/>
      <c r="G6" s="47"/>
      <c r="H6" s="47"/>
      <c r="I6" s="47"/>
    </row>
    <row r="7" spans="1:9" x14ac:dyDescent="0.25">
      <c r="A7" s="1" t="s">
        <v>106</v>
      </c>
      <c r="B7" s="1"/>
      <c r="C7" s="1"/>
      <c r="D7" s="1"/>
      <c r="E7" s="1"/>
      <c r="F7" s="47"/>
      <c r="G7" s="47"/>
      <c r="H7" s="47"/>
      <c r="I7" s="47"/>
    </row>
    <row r="8" spans="1:9" x14ac:dyDescent="0.25">
      <c r="A8" s="1" t="s">
        <v>38</v>
      </c>
      <c r="B8" s="1"/>
      <c r="C8" s="1"/>
      <c r="D8" s="1"/>
      <c r="E8" s="1"/>
      <c r="F8" s="47"/>
      <c r="G8" s="47"/>
      <c r="H8" s="47"/>
      <c r="I8" s="47"/>
    </row>
    <row r="9" spans="1:9" x14ac:dyDescent="0.25">
      <c r="A9" s="1" t="s">
        <v>66</v>
      </c>
      <c r="B9" s="1"/>
      <c r="C9" s="1"/>
      <c r="D9" s="1"/>
      <c r="E9" s="1"/>
      <c r="F9" s="47"/>
      <c r="G9" s="47"/>
      <c r="H9" s="47"/>
      <c r="I9" s="47"/>
    </row>
    <row r="11" spans="1:9" x14ac:dyDescent="0.25">
      <c r="A11" s="2" t="s">
        <v>0</v>
      </c>
      <c r="B11" s="109" t="s">
        <v>1</v>
      </c>
      <c r="C11" s="109"/>
      <c r="D11" s="109"/>
      <c r="E11" s="109"/>
      <c r="F11" s="109"/>
      <c r="G11" s="109"/>
      <c r="H11" s="109"/>
      <c r="I11" s="109"/>
    </row>
    <row r="12" spans="1:9" ht="25.5" x14ac:dyDescent="0.25">
      <c r="A12" s="11" t="s">
        <v>2</v>
      </c>
      <c r="B12" s="109" t="s">
        <v>86</v>
      </c>
      <c r="C12" s="109"/>
      <c r="D12" s="109"/>
      <c r="E12" s="109"/>
      <c r="F12" s="109"/>
      <c r="G12" s="109"/>
      <c r="H12" s="109"/>
      <c r="I12" s="109"/>
    </row>
    <row r="13" spans="1:9" x14ac:dyDescent="0.25">
      <c r="A13" s="11" t="s">
        <v>28</v>
      </c>
      <c r="B13" s="109" t="s">
        <v>88</v>
      </c>
      <c r="C13" s="109"/>
      <c r="D13" s="109"/>
      <c r="E13" s="109"/>
      <c r="F13" s="109"/>
      <c r="G13" s="109"/>
      <c r="H13" s="109"/>
      <c r="I13" s="109"/>
    </row>
    <row r="14" spans="1:9" x14ac:dyDescent="0.25">
      <c r="A14" s="11" t="s">
        <v>29</v>
      </c>
      <c r="B14" s="109" t="s">
        <v>67</v>
      </c>
      <c r="C14" s="109"/>
      <c r="D14" s="109"/>
      <c r="E14" s="109"/>
      <c r="F14" s="109"/>
      <c r="G14" s="109"/>
      <c r="H14" s="109"/>
      <c r="I14" s="109"/>
    </row>
    <row r="15" spans="1:9" ht="22.9" customHeight="1" x14ac:dyDescent="0.25">
      <c r="A15" s="101" t="s">
        <v>30</v>
      </c>
      <c r="B15" s="106" t="s">
        <v>20</v>
      </c>
      <c r="C15" s="114" t="s">
        <v>31</v>
      </c>
      <c r="D15" s="106" t="s">
        <v>9</v>
      </c>
      <c r="E15" s="109" t="s">
        <v>32</v>
      </c>
      <c r="F15" s="109"/>
      <c r="G15" s="109"/>
      <c r="H15" s="109"/>
      <c r="I15" s="109"/>
    </row>
    <row r="16" spans="1:9" ht="64.5" x14ac:dyDescent="0.25">
      <c r="A16" s="113"/>
      <c r="B16" s="106"/>
      <c r="C16" s="114"/>
      <c r="D16" s="106"/>
      <c r="E16" s="3" t="s">
        <v>11</v>
      </c>
      <c r="F16" s="48">
        <v>2025</v>
      </c>
      <c r="G16" s="48">
        <v>2026</v>
      </c>
      <c r="H16" s="48">
        <v>2027</v>
      </c>
      <c r="I16" s="48" t="s">
        <v>39</v>
      </c>
    </row>
    <row r="17" spans="1:9" ht="41.25" customHeight="1" x14ac:dyDescent="0.25">
      <c r="A17" s="113"/>
      <c r="B17" s="8" t="s">
        <v>33</v>
      </c>
      <c r="C17" s="44" t="s">
        <v>126</v>
      </c>
      <c r="D17" s="30">
        <v>1073</v>
      </c>
      <c r="E17" s="7" t="s">
        <v>18</v>
      </c>
      <c r="F17" s="38">
        <v>859</v>
      </c>
      <c r="G17" s="38">
        <v>859</v>
      </c>
      <c r="H17" s="38">
        <v>859</v>
      </c>
      <c r="I17" s="38">
        <v>859</v>
      </c>
    </row>
    <row r="18" spans="1:9" ht="55.5" customHeight="1" x14ac:dyDescent="0.25">
      <c r="A18" s="102"/>
      <c r="B18" s="8" t="s">
        <v>34</v>
      </c>
      <c r="C18" s="31" t="s">
        <v>129</v>
      </c>
      <c r="D18" s="30">
        <v>32</v>
      </c>
      <c r="E18" s="7" t="s">
        <v>18</v>
      </c>
      <c r="F18" s="41">
        <v>33</v>
      </c>
      <c r="G18" s="41">
        <v>33</v>
      </c>
      <c r="H18" s="41">
        <v>33</v>
      </c>
      <c r="I18" s="41">
        <v>33</v>
      </c>
    </row>
    <row r="19" spans="1:9" ht="26.45" customHeight="1" x14ac:dyDescent="0.25">
      <c r="A19" s="101" t="s">
        <v>19</v>
      </c>
      <c r="B19" s="106" t="s">
        <v>20</v>
      </c>
      <c r="C19" s="115" t="s">
        <v>35</v>
      </c>
      <c r="D19" s="106" t="s">
        <v>36</v>
      </c>
      <c r="E19" s="5" t="s">
        <v>23</v>
      </c>
      <c r="F19" s="49"/>
      <c r="G19" s="49"/>
      <c r="H19" s="49"/>
      <c r="I19" s="49"/>
    </row>
    <row r="20" spans="1:9" ht="21" customHeight="1" x14ac:dyDescent="0.25">
      <c r="A20" s="113"/>
      <c r="B20" s="106"/>
      <c r="C20" s="115"/>
      <c r="D20" s="106"/>
      <c r="E20" s="3" t="s">
        <v>11</v>
      </c>
      <c r="F20" s="48">
        <v>2025</v>
      </c>
      <c r="G20" s="48">
        <v>2026</v>
      </c>
      <c r="H20" s="48">
        <v>2027</v>
      </c>
      <c r="I20" s="50" t="s">
        <v>24</v>
      </c>
    </row>
    <row r="21" spans="1:9" ht="24.75" customHeight="1" x14ac:dyDescent="0.25">
      <c r="A21" s="113"/>
      <c r="B21" s="3"/>
      <c r="C21" s="32" t="s">
        <v>24</v>
      </c>
      <c r="D21" s="7" t="s">
        <v>18</v>
      </c>
      <c r="E21" s="7" t="s">
        <v>18</v>
      </c>
      <c r="F21" s="39">
        <f>F22+F23</f>
        <v>62916.42</v>
      </c>
      <c r="G21" s="39">
        <f t="shared" ref="G21:H21" si="0">G22+G23</f>
        <v>64789.09</v>
      </c>
      <c r="H21" s="39">
        <f t="shared" si="0"/>
        <v>68018.16</v>
      </c>
      <c r="I21" s="39">
        <f t="shared" ref="I21" si="1">I22+I23</f>
        <v>195723.66999999998</v>
      </c>
    </row>
    <row r="22" spans="1:9" ht="21" customHeight="1" x14ac:dyDescent="0.25">
      <c r="A22" s="113"/>
      <c r="B22" s="8" t="s">
        <v>33</v>
      </c>
      <c r="C22" s="11" t="s">
        <v>68</v>
      </c>
      <c r="D22" s="7" t="s">
        <v>18</v>
      </c>
      <c r="E22" s="7" t="s">
        <v>18</v>
      </c>
      <c r="F22" s="39">
        <v>45895.39</v>
      </c>
      <c r="G22" s="39">
        <v>47923.35</v>
      </c>
      <c r="H22" s="39">
        <v>51152.42</v>
      </c>
      <c r="I22" s="39">
        <f>SUM(F22:H22)</f>
        <v>144971.15999999997</v>
      </c>
    </row>
    <row r="23" spans="1:9" ht="21" customHeight="1" x14ac:dyDescent="0.25">
      <c r="A23" s="102"/>
      <c r="B23" s="8" t="s">
        <v>34</v>
      </c>
      <c r="C23" s="11" t="s">
        <v>78</v>
      </c>
      <c r="D23" s="7" t="s">
        <v>18</v>
      </c>
      <c r="E23" s="7" t="s">
        <v>18</v>
      </c>
      <c r="F23" s="39">
        <v>17021.03</v>
      </c>
      <c r="G23" s="39">
        <v>16865.740000000002</v>
      </c>
      <c r="H23" s="39">
        <v>16865.740000000002</v>
      </c>
      <c r="I23" s="39">
        <f t="shared" ref="I23" si="2">SUM(F23:H23)</f>
        <v>50752.510000000009</v>
      </c>
    </row>
  </sheetData>
  <mergeCells count="13">
    <mergeCell ref="E15:I15"/>
    <mergeCell ref="B19:B20"/>
    <mergeCell ref="C19:C20"/>
    <mergeCell ref="D19:D20"/>
    <mergeCell ref="B11:I11"/>
    <mergeCell ref="B12:I12"/>
    <mergeCell ref="B13:I13"/>
    <mergeCell ref="B14:I14"/>
    <mergeCell ref="A19:A23"/>
    <mergeCell ref="B15:B16"/>
    <mergeCell ref="C15:C16"/>
    <mergeCell ref="D15:D16"/>
    <mergeCell ref="A15:A1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8"/>
  <sheetViews>
    <sheetView zoomScale="80" zoomScaleNormal="80" zoomScaleSheetLayoutView="80" workbookViewId="0">
      <selection activeCell="A27" sqref="A27:A37"/>
    </sheetView>
  </sheetViews>
  <sheetFormatPr defaultRowHeight="15.75" x14ac:dyDescent="0.25"/>
  <cols>
    <col min="1" max="1" width="28.875" customWidth="1"/>
    <col min="2" max="2" width="4.75" customWidth="1"/>
    <col min="3" max="3" width="27.75" style="36" customWidth="1"/>
    <col min="4" max="4" width="9.75" customWidth="1"/>
    <col min="5" max="5" width="9" style="46"/>
    <col min="6" max="6" width="10.75" style="46" customWidth="1"/>
    <col min="7" max="7" width="10.25" style="46" bestFit="1" customWidth="1"/>
    <col min="8" max="8" width="10" style="46" customWidth="1"/>
    <col min="9" max="9" width="11.5" style="46" customWidth="1"/>
    <col min="10" max="10" width="7.375" customWidth="1"/>
  </cols>
  <sheetData>
    <row r="1" spans="1:9" x14ac:dyDescent="0.25">
      <c r="F1" s="46" t="s">
        <v>109</v>
      </c>
    </row>
    <row r="2" spans="1:9" x14ac:dyDescent="0.25">
      <c r="F2" s="46" t="s">
        <v>27</v>
      </c>
    </row>
    <row r="3" spans="1:9" x14ac:dyDescent="0.25">
      <c r="F3" s="46" t="s">
        <v>42</v>
      </c>
    </row>
    <row r="6" spans="1:9" x14ac:dyDescent="0.25">
      <c r="A6" s="1" t="s">
        <v>25</v>
      </c>
      <c r="B6" s="1"/>
      <c r="C6" s="52"/>
      <c r="D6" s="1"/>
      <c r="E6" s="47"/>
      <c r="F6" s="47"/>
      <c r="G6" s="47"/>
      <c r="H6" s="47"/>
      <c r="I6" s="47"/>
    </row>
    <row r="7" spans="1:9" x14ac:dyDescent="0.25">
      <c r="A7" s="1" t="s">
        <v>106</v>
      </c>
      <c r="B7" s="1"/>
      <c r="C7" s="52"/>
      <c r="D7" s="1"/>
      <c r="E7" s="47"/>
      <c r="F7" s="47"/>
      <c r="G7" s="47"/>
      <c r="H7" s="47"/>
      <c r="I7" s="47"/>
    </row>
    <row r="8" spans="1:9" x14ac:dyDescent="0.25">
      <c r="A8" s="1" t="s">
        <v>38</v>
      </c>
      <c r="B8" s="1"/>
      <c r="C8" s="52"/>
      <c r="D8" s="1"/>
      <c r="E8" s="47"/>
      <c r="F8" s="47"/>
      <c r="G8" s="47"/>
      <c r="H8" s="47"/>
      <c r="I8" s="47"/>
    </row>
    <row r="9" spans="1:9" x14ac:dyDescent="0.25">
      <c r="A9" s="1" t="s">
        <v>69</v>
      </c>
      <c r="B9" s="1"/>
      <c r="C9" s="52"/>
      <c r="D9" s="1"/>
      <c r="E9" s="47"/>
      <c r="F9" s="47"/>
      <c r="G9" s="47"/>
      <c r="H9" s="47"/>
      <c r="I9" s="47"/>
    </row>
    <row r="11" spans="1:9" ht="22.5" customHeight="1" x14ac:dyDescent="0.25">
      <c r="A11" s="2" t="s">
        <v>0</v>
      </c>
      <c r="B11" s="109" t="s">
        <v>1</v>
      </c>
      <c r="C11" s="109"/>
      <c r="D11" s="109"/>
      <c r="E11" s="109"/>
      <c r="F11" s="109"/>
      <c r="G11" s="109"/>
      <c r="H11" s="109"/>
      <c r="I11" s="109"/>
    </row>
    <row r="12" spans="1:9" ht="30" customHeight="1" x14ac:dyDescent="0.25">
      <c r="A12" s="11" t="s">
        <v>2</v>
      </c>
      <c r="B12" s="109" t="s">
        <v>87</v>
      </c>
      <c r="C12" s="109"/>
      <c r="D12" s="109"/>
      <c r="E12" s="109"/>
      <c r="F12" s="109"/>
      <c r="G12" s="109"/>
      <c r="H12" s="109"/>
      <c r="I12" s="109"/>
    </row>
    <row r="13" spans="1:9" ht="22.5" customHeight="1" x14ac:dyDescent="0.25">
      <c r="A13" s="11" t="s">
        <v>28</v>
      </c>
      <c r="B13" s="109" t="s">
        <v>89</v>
      </c>
      <c r="C13" s="109"/>
      <c r="D13" s="109"/>
      <c r="E13" s="109"/>
      <c r="F13" s="109"/>
      <c r="G13" s="109"/>
      <c r="H13" s="109"/>
      <c r="I13" s="109"/>
    </row>
    <row r="14" spans="1:9" ht="22.5" customHeight="1" x14ac:dyDescent="0.25">
      <c r="A14" s="11" t="s">
        <v>29</v>
      </c>
      <c r="B14" s="106" t="s">
        <v>70</v>
      </c>
      <c r="C14" s="106"/>
      <c r="D14" s="106"/>
      <c r="E14" s="106"/>
      <c r="F14" s="106"/>
      <c r="G14" s="106"/>
      <c r="H14" s="106"/>
      <c r="I14" s="106"/>
    </row>
    <row r="15" spans="1:9" ht="28.5" customHeight="1" x14ac:dyDescent="0.25">
      <c r="A15" s="101" t="s">
        <v>30</v>
      </c>
      <c r="B15" s="106" t="s">
        <v>20</v>
      </c>
      <c r="C15" s="115" t="s">
        <v>31</v>
      </c>
      <c r="D15" s="106" t="s">
        <v>9</v>
      </c>
      <c r="E15" s="111" t="s">
        <v>32</v>
      </c>
      <c r="F15" s="111"/>
      <c r="G15" s="111"/>
      <c r="H15" s="111"/>
      <c r="I15" s="111"/>
    </row>
    <row r="16" spans="1:9" ht="74.25" customHeight="1" x14ac:dyDescent="0.25">
      <c r="A16" s="113"/>
      <c r="B16" s="106"/>
      <c r="C16" s="115"/>
      <c r="D16" s="106"/>
      <c r="E16" s="57" t="s">
        <v>11</v>
      </c>
      <c r="F16" s="57">
        <v>2025</v>
      </c>
      <c r="G16" s="57">
        <v>2026</v>
      </c>
      <c r="H16" s="57">
        <v>2027</v>
      </c>
      <c r="I16" s="57" t="s">
        <v>39</v>
      </c>
    </row>
    <row r="17" spans="1:10" ht="119.25" customHeight="1" x14ac:dyDescent="0.25">
      <c r="A17" s="113"/>
      <c r="B17" s="51" t="s">
        <v>33</v>
      </c>
      <c r="C17" s="44" t="s">
        <v>127</v>
      </c>
      <c r="D17" s="41">
        <v>1032</v>
      </c>
      <c r="E17" s="39" t="s">
        <v>18</v>
      </c>
      <c r="F17" s="38">
        <v>315</v>
      </c>
      <c r="G17" s="38">
        <v>0</v>
      </c>
      <c r="H17" s="38">
        <v>0</v>
      </c>
      <c r="I17" s="38">
        <v>315</v>
      </c>
    </row>
    <row r="18" spans="1:10" ht="99" customHeight="1" x14ac:dyDescent="0.25">
      <c r="A18" s="113" t="s">
        <v>30</v>
      </c>
      <c r="B18" s="50" t="s">
        <v>34</v>
      </c>
      <c r="C18" s="44" t="s">
        <v>140</v>
      </c>
      <c r="D18" s="41">
        <v>0</v>
      </c>
      <c r="E18" s="39" t="s">
        <v>18</v>
      </c>
      <c r="F18" s="38">
        <v>529</v>
      </c>
      <c r="G18" s="38">
        <v>529</v>
      </c>
      <c r="H18" s="38">
        <v>529</v>
      </c>
      <c r="I18" s="38">
        <v>529</v>
      </c>
    </row>
    <row r="19" spans="1:10" ht="86.25" customHeight="1" x14ac:dyDescent="0.25">
      <c r="A19" s="113"/>
      <c r="B19" s="55" t="s">
        <v>40</v>
      </c>
      <c r="C19" s="74" t="s">
        <v>125</v>
      </c>
      <c r="D19" s="30">
        <v>1750</v>
      </c>
      <c r="E19" s="39" t="s">
        <v>18</v>
      </c>
      <c r="F19" s="38">
        <v>4321</v>
      </c>
      <c r="G19" s="38">
        <v>4321</v>
      </c>
      <c r="H19" s="38">
        <v>4321</v>
      </c>
      <c r="I19" s="38">
        <v>4321</v>
      </c>
    </row>
    <row r="20" spans="1:10" ht="34.5" customHeight="1" x14ac:dyDescent="0.25">
      <c r="A20" s="113"/>
      <c r="B20" s="106" t="s">
        <v>41</v>
      </c>
      <c r="C20" s="44" t="s">
        <v>79</v>
      </c>
      <c r="D20" s="39" t="s">
        <v>18</v>
      </c>
      <c r="E20" s="39" t="s">
        <v>18</v>
      </c>
      <c r="F20" s="39" t="s">
        <v>18</v>
      </c>
      <c r="G20" s="39" t="s">
        <v>18</v>
      </c>
      <c r="H20" s="39" t="s">
        <v>18</v>
      </c>
      <c r="I20" s="39" t="s">
        <v>18</v>
      </c>
    </row>
    <row r="21" spans="1:10" ht="24.75" customHeight="1" x14ac:dyDescent="0.25">
      <c r="A21" s="113"/>
      <c r="B21" s="106"/>
      <c r="C21" s="75" t="s">
        <v>110</v>
      </c>
      <c r="D21" s="41">
        <v>4546560</v>
      </c>
      <c r="E21" s="39" t="s">
        <v>18</v>
      </c>
      <c r="F21" s="38">
        <v>3721461</v>
      </c>
      <c r="G21" s="38">
        <v>2768846</v>
      </c>
      <c r="H21" s="38">
        <v>2768846</v>
      </c>
      <c r="I21" s="38">
        <v>3721461</v>
      </c>
      <c r="J21" s="46"/>
    </row>
    <row r="22" spans="1:10" ht="30" customHeight="1" x14ac:dyDescent="0.25">
      <c r="A22" s="113"/>
      <c r="B22" s="106"/>
      <c r="C22" s="44" t="s">
        <v>111</v>
      </c>
      <c r="D22" s="41">
        <v>67274</v>
      </c>
      <c r="E22" s="39" t="s">
        <v>18</v>
      </c>
      <c r="F22" s="38">
        <v>69547</v>
      </c>
      <c r="G22" s="38">
        <v>70550</v>
      </c>
      <c r="H22" s="38">
        <v>70950</v>
      </c>
      <c r="I22" s="38">
        <v>70950</v>
      </c>
    </row>
    <row r="23" spans="1:10" ht="46.5" customHeight="1" x14ac:dyDescent="0.25">
      <c r="A23" s="113"/>
      <c r="B23" s="51" t="s">
        <v>52</v>
      </c>
      <c r="C23" s="74" t="s">
        <v>121</v>
      </c>
      <c r="D23" s="30">
        <v>0</v>
      </c>
      <c r="E23" s="39" t="s">
        <v>18</v>
      </c>
      <c r="F23" s="41">
        <v>0</v>
      </c>
      <c r="G23" s="41">
        <v>1</v>
      </c>
      <c r="H23" s="41">
        <v>0</v>
      </c>
      <c r="I23" s="41">
        <v>1</v>
      </c>
    </row>
    <row r="24" spans="1:10" ht="50.25" customHeight="1" x14ac:dyDescent="0.25">
      <c r="A24" s="113"/>
      <c r="B24" s="51" t="s">
        <v>53</v>
      </c>
      <c r="C24" s="56" t="s">
        <v>122</v>
      </c>
      <c r="D24" s="30">
        <v>0</v>
      </c>
      <c r="E24" s="41" t="s">
        <v>18</v>
      </c>
      <c r="F24" s="62">
        <v>1000</v>
      </c>
      <c r="G24" s="62">
        <v>1000</v>
      </c>
      <c r="H24" s="62">
        <v>1000</v>
      </c>
      <c r="I24" s="41">
        <v>1000</v>
      </c>
    </row>
    <row r="25" spans="1:10" ht="42.75" customHeight="1" x14ac:dyDescent="0.25">
      <c r="A25" s="113"/>
      <c r="B25" s="51" t="s">
        <v>54</v>
      </c>
      <c r="C25" s="44" t="s">
        <v>123</v>
      </c>
      <c r="D25" s="30">
        <v>2600</v>
      </c>
      <c r="E25" s="39" t="s">
        <v>18</v>
      </c>
      <c r="F25" s="41">
        <v>2450</v>
      </c>
      <c r="G25" s="41">
        <v>1600</v>
      </c>
      <c r="H25" s="41">
        <v>1600</v>
      </c>
      <c r="I25" s="38">
        <v>1600</v>
      </c>
    </row>
    <row r="26" spans="1:10" ht="142.5" customHeight="1" x14ac:dyDescent="0.25">
      <c r="A26" s="102"/>
      <c r="B26" s="51" t="s">
        <v>55</v>
      </c>
      <c r="C26" s="44" t="s">
        <v>124</v>
      </c>
      <c r="D26" s="30">
        <v>19</v>
      </c>
      <c r="E26" s="39" t="s">
        <v>18</v>
      </c>
      <c r="F26" s="38">
        <v>19</v>
      </c>
      <c r="G26" s="38">
        <v>20</v>
      </c>
      <c r="H26" s="38">
        <v>20</v>
      </c>
      <c r="I26" s="38">
        <v>20</v>
      </c>
    </row>
    <row r="27" spans="1:10" ht="29.25" customHeight="1" x14ac:dyDescent="0.25">
      <c r="A27" s="84" t="s">
        <v>19</v>
      </c>
      <c r="B27" s="106" t="s">
        <v>20</v>
      </c>
      <c r="C27" s="115" t="s">
        <v>35</v>
      </c>
      <c r="D27" s="106" t="s">
        <v>36</v>
      </c>
      <c r="E27" s="49" t="s">
        <v>23</v>
      </c>
      <c r="F27" s="49"/>
      <c r="G27" s="49"/>
      <c r="H27" s="49"/>
      <c r="I27" s="49"/>
    </row>
    <row r="28" spans="1:10" ht="20.25" customHeight="1" x14ac:dyDescent="0.25">
      <c r="A28" s="84"/>
      <c r="B28" s="106"/>
      <c r="C28" s="115"/>
      <c r="D28" s="106"/>
      <c r="E28" s="48" t="s">
        <v>11</v>
      </c>
      <c r="F28" s="48">
        <v>2025</v>
      </c>
      <c r="G28" s="48">
        <v>2026</v>
      </c>
      <c r="H28" s="48">
        <v>2027</v>
      </c>
      <c r="I28" s="50" t="s">
        <v>24</v>
      </c>
    </row>
    <row r="29" spans="1:10" ht="26.25" customHeight="1" x14ac:dyDescent="0.25">
      <c r="A29" s="84"/>
      <c r="B29" s="3"/>
      <c r="C29" s="53" t="s">
        <v>24</v>
      </c>
      <c r="D29" s="7" t="s">
        <v>18</v>
      </c>
      <c r="E29" s="39" t="s">
        <v>18</v>
      </c>
      <c r="F29" s="39">
        <f>SUM(F30:F37)</f>
        <v>397341.7</v>
      </c>
      <c r="G29" s="39">
        <f>SUM(G30:G37)</f>
        <v>386207.67000000004</v>
      </c>
      <c r="H29" s="39">
        <f>SUM(H30:H37)</f>
        <v>387058.11</v>
      </c>
      <c r="I29" s="39">
        <f>SUM(F29:H29)</f>
        <v>1170607.48</v>
      </c>
    </row>
    <row r="30" spans="1:10" ht="75.75" customHeight="1" x14ac:dyDescent="0.25">
      <c r="A30" s="84"/>
      <c r="B30" s="55" t="s">
        <v>33</v>
      </c>
      <c r="C30" s="54" t="s">
        <v>73</v>
      </c>
      <c r="D30" s="7" t="s">
        <v>18</v>
      </c>
      <c r="E30" s="39" t="s">
        <v>18</v>
      </c>
      <c r="F30" s="37">
        <v>5361.96</v>
      </c>
      <c r="G30" s="37">
        <v>0</v>
      </c>
      <c r="H30" s="37">
        <v>0</v>
      </c>
      <c r="I30" s="39">
        <f t="shared" ref="I30" si="0">SUM(F30:H30)</f>
        <v>5361.96</v>
      </c>
    </row>
    <row r="31" spans="1:10" ht="69.75" customHeight="1" x14ac:dyDescent="0.25">
      <c r="A31" s="84"/>
      <c r="B31" s="55" t="s">
        <v>34</v>
      </c>
      <c r="C31" s="44" t="s">
        <v>139</v>
      </c>
      <c r="D31" s="39" t="s">
        <v>18</v>
      </c>
      <c r="E31" s="39" t="s">
        <v>18</v>
      </c>
      <c r="F31" s="39">
        <v>2474.0700000000002</v>
      </c>
      <c r="G31" s="39">
        <v>2324.0700000000002</v>
      </c>
      <c r="H31" s="39">
        <v>2324.0700000000002</v>
      </c>
      <c r="I31" s="39">
        <f>SUM(F31:H31)</f>
        <v>7122.2100000000009</v>
      </c>
    </row>
    <row r="32" spans="1:10" ht="72.75" customHeight="1" x14ac:dyDescent="0.25">
      <c r="A32" s="84"/>
      <c r="B32" s="55" t="s">
        <v>40</v>
      </c>
      <c r="C32" s="54" t="s">
        <v>80</v>
      </c>
      <c r="D32" s="7" t="s">
        <v>18</v>
      </c>
      <c r="E32" s="39" t="s">
        <v>18</v>
      </c>
      <c r="F32" s="37">
        <v>102859.02</v>
      </c>
      <c r="G32" s="37">
        <v>105115.45</v>
      </c>
      <c r="H32" s="37">
        <v>107264.3</v>
      </c>
      <c r="I32" s="39">
        <f t="shared" ref="I32" si="1">SUM(F32:H32)</f>
        <v>315238.77</v>
      </c>
    </row>
    <row r="33" spans="1:9" ht="40.5" customHeight="1" x14ac:dyDescent="0.25">
      <c r="A33" s="84"/>
      <c r="B33" s="35" t="s">
        <v>41</v>
      </c>
      <c r="C33" s="31" t="s">
        <v>79</v>
      </c>
      <c r="D33" s="7" t="s">
        <v>18</v>
      </c>
      <c r="E33" s="39" t="s">
        <v>18</v>
      </c>
      <c r="F33" s="39">
        <v>48379</v>
      </c>
      <c r="G33" s="39">
        <v>35995</v>
      </c>
      <c r="H33" s="39">
        <v>35995</v>
      </c>
      <c r="I33" s="39">
        <f t="shared" ref="I33:I34" si="2">SUM(F33:H33)</f>
        <v>120369</v>
      </c>
    </row>
    <row r="34" spans="1:9" ht="40.5" customHeight="1" x14ac:dyDescent="0.25">
      <c r="A34" s="84"/>
      <c r="B34" s="35" t="s">
        <v>52</v>
      </c>
      <c r="C34" s="54" t="s">
        <v>81</v>
      </c>
      <c r="D34" s="7" t="s">
        <v>18</v>
      </c>
      <c r="E34" s="39" t="s">
        <v>18</v>
      </c>
      <c r="F34" s="37">
        <v>0</v>
      </c>
      <c r="G34" s="37">
        <v>1524.52</v>
      </c>
      <c r="H34" s="37">
        <v>0</v>
      </c>
      <c r="I34" s="39">
        <f t="shared" si="2"/>
        <v>1524.52</v>
      </c>
    </row>
    <row r="35" spans="1:9" ht="36.75" customHeight="1" x14ac:dyDescent="0.25">
      <c r="A35" s="84"/>
      <c r="B35" s="35" t="s">
        <v>53</v>
      </c>
      <c r="C35" s="31" t="s">
        <v>103</v>
      </c>
      <c r="D35" s="7" t="s">
        <v>18</v>
      </c>
      <c r="E35" s="39" t="s">
        <v>18</v>
      </c>
      <c r="F35" s="40">
        <v>200000</v>
      </c>
      <c r="G35" s="40">
        <v>200000</v>
      </c>
      <c r="H35" s="40">
        <v>200000</v>
      </c>
      <c r="I35" s="39">
        <f>SUM(F35:H35)</f>
        <v>600000</v>
      </c>
    </row>
    <row r="36" spans="1:9" ht="39.75" customHeight="1" x14ac:dyDescent="0.25">
      <c r="A36" s="84"/>
      <c r="B36" s="8" t="s">
        <v>54</v>
      </c>
      <c r="C36" s="31" t="s">
        <v>71</v>
      </c>
      <c r="D36" s="7" t="s">
        <v>18</v>
      </c>
      <c r="E36" s="39" t="s">
        <v>18</v>
      </c>
      <c r="F36" s="39">
        <v>4440</v>
      </c>
      <c r="G36" s="39">
        <v>4119.7</v>
      </c>
      <c r="H36" s="39">
        <v>4119.7</v>
      </c>
      <c r="I36" s="39">
        <f>SUM(F36:H36)</f>
        <v>12679.400000000001</v>
      </c>
    </row>
    <row r="37" spans="1:9" ht="32.25" customHeight="1" x14ac:dyDescent="0.25">
      <c r="A37" s="84"/>
      <c r="B37" s="8" t="s">
        <v>55</v>
      </c>
      <c r="C37" s="31" t="s">
        <v>72</v>
      </c>
      <c r="D37" s="7" t="s">
        <v>18</v>
      </c>
      <c r="E37" s="39" t="s">
        <v>18</v>
      </c>
      <c r="F37" s="39">
        <v>33827.65</v>
      </c>
      <c r="G37" s="39">
        <v>37128.93</v>
      </c>
      <c r="H37" s="39">
        <v>37355.040000000001</v>
      </c>
      <c r="I37" s="39">
        <f t="shared" ref="I37" si="3">SUM(F37:H37)</f>
        <v>108311.62</v>
      </c>
    </row>
    <row r="38" spans="1:9" x14ac:dyDescent="0.25">
      <c r="A38" s="77"/>
    </row>
  </sheetData>
  <mergeCells count="15">
    <mergeCell ref="B27:B28"/>
    <mergeCell ref="C27:C28"/>
    <mergeCell ref="D27:D28"/>
    <mergeCell ref="B20:B22"/>
    <mergeCell ref="A15:A17"/>
    <mergeCell ref="A27:A37"/>
    <mergeCell ref="A18:A26"/>
    <mergeCell ref="B11:I11"/>
    <mergeCell ref="B12:I12"/>
    <mergeCell ref="B13:I13"/>
    <mergeCell ref="B14:I14"/>
    <mergeCell ref="B15:B16"/>
    <mergeCell ref="C15:C16"/>
    <mergeCell ref="D15:D16"/>
    <mergeCell ref="E15:I1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90" zoomScaleNormal="90" workbookViewId="0">
      <selection activeCell="F13" sqref="F13"/>
    </sheetView>
  </sheetViews>
  <sheetFormatPr defaultRowHeight="15.75" x14ac:dyDescent="0.25"/>
  <cols>
    <col min="1" max="1" width="12" customWidth="1"/>
    <col min="2" max="2" width="33" customWidth="1"/>
  </cols>
  <sheetData>
    <row r="1" spans="1:8" ht="39" x14ac:dyDescent="0.25">
      <c r="C1" s="14" t="s">
        <v>90</v>
      </c>
      <c r="D1" s="3" t="s">
        <v>11</v>
      </c>
      <c r="E1" s="3">
        <v>2025</v>
      </c>
      <c r="F1" s="3">
        <v>2026</v>
      </c>
      <c r="G1" s="3">
        <v>2027</v>
      </c>
      <c r="H1" s="8" t="s">
        <v>12</v>
      </c>
    </row>
    <row r="2" spans="1:8" ht="48.75" customHeight="1" x14ac:dyDescent="0.25">
      <c r="A2" s="8" t="s">
        <v>14</v>
      </c>
      <c r="B2" s="11" t="s">
        <v>46</v>
      </c>
      <c r="C2" s="28">
        <v>24.6</v>
      </c>
      <c r="D2" s="4" t="s">
        <v>15</v>
      </c>
      <c r="E2" s="28">
        <v>26.3</v>
      </c>
      <c r="F2" s="28">
        <v>25.9</v>
      </c>
      <c r="G2" s="28">
        <v>25.9</v>
      </c>
      <c r="H2" s="28">
        <v>18.3</v>
      </c>
    </row>
    <row r="3" spans="1:8" s="24" customFormat="1" ht="20.25" customHeight="1" x14ac:dyDescent="0.25">
      <c r="B3" s="21" t="s">
        <v>94</v>
      </c>
      <c r="C3" s="20" t="e">
        <f>C8*100/C9</f>
        <v>#REF!</v>
      </c>
      <c r="D3" s="27" t="s">
        <v>18</v>
      </c>
      <c r="E3" s="26" t="e">
        <f>E8*100/E9</f>
        <v>#REF!</v>
      </c>
      <c r="F3" s="26" t="e">
        <f t="shared" ref="F3:G3" si="0">F8*100/F9</f>
        <v>#REF!</v>
      </c>
      <c r="G3" s="26" t="e">
        <f t="shared" si="0"/>
        <v>#REF!</v>
      </c>
    </row>
    <row r="4" spans="1:8" s="24" customFormat="1" ht="19.5" customHeight="1" x14ac:dyDescent="0.25">
      <c r="B4" s="22"/>
      <c r="C4" s="25"/>
      <c r="D4" s="22"/>
      <c r="E4" s="25"/>
      <c r="F4" s="25"/>
      <c r="G4" s="25"/>
    </row>
    <row r="5" spans="1:8" s="16" customFormat="1" ht="28.5" customHeight="1" x14ac:dyDescent="0.25">
      <c r="A5" s="17" t="s">
        <v>91</v>
      </c>
      <c r="B5" s="17" t="s">
        <v>50</v>
      </c>
      <c r="C5" s="18">
        <f>'Паспорт Процессн мер 1'!D17+'Паспорт Процессн мер 1'!D18+'Паспорт Процессн мер 1'!D19+'Паспорт Процессн мер 1'!D20+'Паспорт Процессн мер 1'!D22+'Паспорт Процессн мер 1'!D23+'Паспорт Процессн мер 1'!D24+'Паспорт Процессн мер 1'!D31+'Паспорт Процессн мер 1'!D34+31195+757</f>
        <v>33632</v>
      </c>
      <c r="D5" s="22" t="s">
        <v>15</v>
      </c>
      <c r="E5" s="18">
        <f>'Паспорт Процессн мер 1'!F17+'Паспорт Процессн мер 1'!F18+'Паспорт Процессн мер 1'!F19+'Паспорт Процессн мер 1'!F20+'Паспорт Процессн мер 1'!F22+'Паспорт Процессн мер 1'!F23+'Паспорт Процессн мер 1'!F24+'Паспорт Процессн мер 1'!F31+'Паспорт Процессн мер 1'!F34+33000+707</f>
        <v>35330</v>
      </c>
      <c r="F5" s="18" t="e">
        <f>'Паспорт Процессн мер 1'!G17+'Паспорт Процессн мер 1'!G18+'Паспорт Процессн мер 1'!G19+'Паспорт Процессн мер 1'!G20+'Паспорт Процессн мер 1'!G22+'Паспорт Процессн мер 1'!G23+'Паспорт Процессн мер 1'!G24+'Паспорт Процессн мер 1'!G31+'Паспорт Процессн мер 1'!G34+33000+'Паспорт Процессн мер 1'!#REF!</f>
        <v>#REF!</v>
      </c>
      <c r="G5" s="18" t="e">
        <f>'Паспорт Процессн мер 1'!H17+'Паспорт Процессн мер 1'!H18+'Паспорт Процессн мер 1'!H19+'Паспорт Процессн мер 1'!H20+'Паспорт Процессн мер 1'!H22+'Паспорт Процессн мер 1'!H23+'Паспорт Процессн мер 1'!H24+'Паспорт Процессн мер 1'!H31+'Паспорт Процессн мер 1'!H34+33000+'Паспорт Процессн мер 1'!#REF!</f>
        <v>#REF!</v>
      </c>
    </row>
    <row r="6" spans="1:8" s="16" customFormat="1" ht="26.25" x14ac:dyDescent="0.25">
      <c r="A6" s="17" t="s">
        <v>92</v>
      </c>
      <c r="B6" s="17" t="s">
        <v>66</v>
      </c>
      <c r="C6" s="18">
        <f>'Паспорт Процессн мер 2'!D17+'Паспорт Процессн мер 2'!D18</f>
        <v>1105</v>
      </c>
      <c r="D6" s="22" t="s">
        <v>15</v>
      </c>
      <c r="E6" s="18">
        <f>'Паспорт Процессн мер 2'!F17+'Паспорт Процессн мер 2'!F18</f>
        <v>892</v>
      </c>
      <c r="F6" s="18">
        <f>'Паспорт Процессн мер 2'!G17+'Паспорт Процессн мер 2'!G18</f>
        <v>892</v>
      </c>
      <c r="G6" s="18">
        <f>'Паспорт Процессн мер 2'!H17+'Паспорт Процессн мер 2'!H18</f>
        <v>892</v>
      </c>
    </row>
    <row r="7" spans="1:8" s="16" customFormat="1" ht="26.25" x14ac:dyDescent="0.25">
      <c r="A7" s="17" t="s">
        <v>93</v>
      </c>
      <c r="B7" s="17" t="s">
        <v>69</v>
      </c>
      <c r="C7" s="18" t="e">
        <f>'Паспорт Процессн мер 3'!D25+'Паспорт Процессн мер 3'!D26+67274+'Паспорт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D7" s="22" t="s">
        <v>15</v>
      </c>
      <c r="E7" s="18" t="e">
        <f>'Паспорт Процессн мер 3'!F25+'Паспорт Процессн мер 3'!F26+69547+'Паспорт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F7" s="18" t="e">
        <f>'Паспорт Процессн мер 3'!G25+'Паспорт Процессн мер 3'!G26+70550+'Паспорт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  <c r="G7" s="18" t="e">
        <f>'Паспорт Процессн мер 3'!H25+'Паспорт Процессн мер 3'!H26+70950+'Паспорт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3'!#REF!+'Паспорт Процессн мер 3'!#REF!</f>
        <v>#REF!</v>
      </c>
    </row>
    <row r="8" spans="1:8" ht="137.25" customHeight="1" x14ac:dyDescent="0.25">
      <c r="B8" s="15" t="s">
        <v>100</v>
      </c>
      <c r="C8" s="13" t="e">
        <f>C5+C6+C7</f>
        <v>#REF!</v>
      </c>
      <c r="D8" s="22" t="s">
        <v>15</v>
      </c>
      <c r="E8" s="13" t="e">
        <f>E5+E6+E7</f>
        <v>#REF!</v>
      </c>
      <c r="F8" s="13" t="e">
        <f t="shared" ref="F8:G8" si="1">F5+F6+F7</f>
        <v>#REF!</v>
      </c>
      <c r="G8" s="13" t="e">
        <f t="shared" si="1"/>
        <v>#REF!</v>
      </c>
    </row>
    <row r="9" spans="1:8" ht="26.25" x14ac:dyDescent="0.25">
      <c r="B9" s="19" t="s">
        <v>101</v>
      </c>
      <c r="C9">
        <v>489735</v>
      </c>
      <c r="D9" s="22" t="s">
        <v>15</v>
      </c>
      <c r="E9">
        <v>491800</v>
      </c>
      <c r="F9">
        <v>493900</v>
      </c>
      <c r="G9">
        <v>495900</v>
      </c>
    </row>
    <row r="10" spans="1:8" s="12" customFormat="1" ht="105" customHeight="1" x14ac:dyDescent="0.2">
      <c r="B10" s="23" t="s">
        <v>95</v>
      </c>
      <c r="C10" s="9" t="s">
        <v>99</v>
      </c>
      <c r="D10" s="22" t="s">
        <v>15</v>
      </c>
      <c r="E10" s="9" t="s">
        <v>96</v>
      </c>
      <c r="F10" s="9" t="s">
        <v>96</v>
      </c>
      <c r="G10" s="9" t="s">
        <v>96</v>
      </c>
    </row>
    <row r="11" spans="1:8" ht="63.75" customHeight="1" x14ac:dyDescent="0.25">
      <c r="B11" s="29" t="s">
        <v>97</v>
      </c>
      <c r="C11" s="10" t="s">
        <v>98</v>
      </c>
    </row>
    <row r="12" spans="1:8" x14ac:dyDescent="0.25">
      <c r="C12" s="12"/>
    </row>
  </sheetData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Паспорт МП</vt:lpstr>
      <vt:lpstr>Паспорт Процессн мер 1</vt:lpstr>
      <vt:lpstr>Паспорт Процессн мер 2</vt:lpstr>
      <vt:lpstr>Паспорт Процессн мер 3</vt:lpstr>
      <vt:lpstr>Расчет Показателя 1.1</vt:lpstr>
      <vt:lpstr>'Паспорт МП'!Область_печати</vt:lpstr>
      <vt:lpstr>'Паспорт Процессн мер 1'!Область_печати</vt:lpstr>
      <vt:lpstr>'Паспорт Процессн мер 3'!Область_печати</vt:lpstr>
      <vt:lpstr>'Расчет Показателя 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Цюцюрупа Олеся Ивановна</cp:lastModifiedBy>
  <cp:lastPrinted>2025-07-23T07:15:39Z</cp:lastPrinted>
  <dcterms:created xsi:type="dcterms:W3CDTF">2024-10-14T13:39:53Z</dcterms:created>
  <dcterms:modified xsi:type="dcterms:W3CDTF">2025-07-25T11:25:58Z</dcterms:modified>
</cp:coreProperties>
</file>